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 JeN 2020\28. JeN 2 20 110 sanacija fasade stara općina\"/>
    </mc:Choice>
  </mc:AlternateContent>
  <xr:revisionPtr revIDLastSave="0" documentId="13_ncr:1_{E623711F-F974-40A8-A131-46F2682FF0F7}" xr6:coauthVersionLast="45" xr6:coauthVersionMax="45" xr10:uidLastSave="{00000000-0000-0000-0000-000000000000}"/>
  <bookViews>
    <workbookView xWindow="14145" yWindow="135" windowWidth="19800" windowHeight="20865" tabRatio="897" xr2:uid="{00000000-000D-0000-FFFF-FFFF00000000}"/>
  </bookViews>
  <sheets>
    <sheet name="radio Vukovar-sanacija pročelja" sheetId="26" r:id="rId1"/>
  </sheets>
  <definedNames>
    <definedName name="_fak02">#REF!</definedName>
    <definedName name="_fak03">#REF!</definedName>
    <definedName name="_fak05">#REF!</definedName>
    <definedName name="_fak06">#REF!</definedName>
    <definedName name="_fak07">#REF!</definedName>
    <definedName name="_fak08">#REF!</definedName>
    <definedName name="_fak09">#REF!</definedName>
    <definedName name="_fak10">#REF!</definedName>
    <definedName name="_fak11">#REF!</definedName>
    <definedName name="_fak12">#REF!</definedName>
    <definedName name="_fak2">#REF!</definedName>
    <definedName name="_fak3">#REF!</definedName>
    <definedName name="_xlnm._FilterDatabase" localSheetId="0" hidden="1">'radio Vukovar-sanacija pročelja'!#REF!</definedName>
    <definedName name="_Hlt511486624" localSheetId="0">'radio Vukovar-sanacija pročelja'!#REF!</definedName>
    <definedName name="_Hlt511487377" localSheetId="0">'radio Vukovar-sanacija pročelja'!#REF!</definedName>
    <definedName name="_kab02">#REF!</definedName>
    <definedName name="_kab03">#REF!</definedName>
    <definedName name="_kab05">#REF!</definedName>
    <definedName name="_kab06">#REF!</definedName>
    <definedName name="_kab07">#REF!</definedName>
    <definedName name="_kab08">#REF!</definedName>
    <definedName name="_kab09">#REF!</definedName>
    <definedName name="_kab10">#REF!</definedName>
    <definedName name="_kab11">#REF!</definedName>
    <definedName name="_kab12">#REF!</definedName>
    <definedName name="_man03">#REF!</definedName>
    <definedName name="_man05">#REF!</definedName>
    <definedName name="_man06">#REF!</definedName>
    <definedName name="_man07">#REF!</definedName>
    <definedName name="_man08">#REF!</definedName>
    <definedName name="_man09">#REF!</definedName>
    <definedName name="_man10">#REF!</definedName>
    <definedName name="_man11">#REF!</definedName>
    <definedName name="_man12">#REF!</definedName>
    <definedName name="_man2">#REF!</definedName>
    <definedName name="_mat02">#REF!</definedName>
    <definedName name="_mat06">#REF!</definedName>
    <definedName name="_mtt012">#REF!</definedName>
    <definedName name="_mtt02">#REF!</definedName>
    <definedName name="_mtt05">#REF!</definedName>
    <definedName name="_mtt06">#REF!</definedName>
    <definedName name="_mtt07">#REF!</definedName>
    <definedName name="_mtt1">#REF!</definedName>
    <definedName name="_mtt2">#REF!</definedName>
    <definedName name="_mtt3">#REF!</definedName>
    <definedName name="_mtt4">#REF!</definedName>
    <definedName name="_mtt8">#REF!</definedName>
    <definedName name="_ns006">#REF!</definedName>
    <definedName name="_ns012">#REF!</definedName>
    <definedName name="_ns03">#REF!</definedName>
    <definedName name="_ns05">#REF!</definedName>
    <definedName name="_ns06">#REF!</definedName>
    <definedName name="_ns07">#REF!</definedName>
    <definedName name="_ns08">#REF!</definedName>
    <definedName name="_ns09">#REF!</definedName>
    <definedName name="_ns1">#REF!</definedName>
    <definedName name="_ns10">#REF!</definedName>
    <definedName name="_ns11">#REF!</definedName>
    <definedName name="_ns12">#REF!</definedName>
    <definedName name="_ns2">#REF!</definedName>
    <definedName name="_ns4">#REF!</definedName>
    <definedName name="_nso03">#REF!</definedName>
    <definedName name="_nso07">#REF!</definedName>
    <definedName name="_nso08">#REF!</definedName>
    <definedName name="_nso09">#REF!</definedName>
    <definedName name="_nso10">#REF!</definedName>
    <definedName name="_nso11">#REF!</definedName>
    <definedName name="_nso2">#REF!</definedName>
    <definedName name="_nso5">#REF!</definedName>
    <definedName name="_nss2">#REF!</definedName>
    <definedName name="_opr02">#REF!</definedName>
    <definedName name="_opr03">#REF!</definedName>
    <definedName name="_opr05">#REF!</definedName>
    <definedName name="_opr06">#REF!</definedName>
    <definedName name="_opr07">#REF!</definedName>
    <definedName name="_opr08">#REF!</definedName>
    <definedName name="_opr09">#REF!</definedName>
    <definedName name="_opr10">#REF!</definedName>
    <definedName name="_opr11">#REF!</definedName>
    <definedName name="_opr12">#REF!</definedName>
    <definedName name="_orm03">#REF!</definedName>
    <definedName name="_orm05">#REF!</definedName>
    <definedName name="_orm07">#REF!</definedName>
    <definedName name="_orm08">#REF!</definedName>
    <definedName name="_orm09">#REF!</definedName>
    <definedName name="_orm10">#REF!</definedName>
    <definedName name="_orm11">#REF!</definedName>
    <definedName name="_orm12">#REF!</definedName>
    <definedName name="_ost02">#REF!</definedName>
    <definedName name="_ost03">#REF!</definedName>
    <definedName name="_ost036">#REF!</definedName>
    <definedName name="_ost05">#REF!</definedName>
    <definedName name="_ost07">#REF!</definedName>
    <definedName name="_ost08">#REF!</definedName>
    <definedName name="_ost09">#REF!</definedName>
    <definedName name="_ost10">#REF!</definedName>
    <definedName name="_ost11">#REF!</definedName>
    <definedName name="_ost12">#REF!</definedName>
    <definedName name="_rab9">#REF!</definedName>
    <definedName name="_ras02">#REF!</definedName>
    <definedName name="_ras03">#REF!</definedName>
    <definedName name="_ras05">#REF!</definedName>
    <definedName name="_ras06">#REF!</definedName>
    <definedName name="_ras08">#REF!</definedName>
    <definedName name="_ras09">#REF!</definedName>
    <definedName name="_ras10">#REF!</definedName>
    <definedName name="_ras11">#REF!</definedName>
    <definedName name="_ras12">#REF!</definedName>
    <definedName name="fak">#REF!</definedName>
    <definedName name="fakk02">#REF!</definedName>
    <definedName name="fakns">#REF!</definedName>
    <definedName name="fakns2">#REF!</definedName>
    <definedName name="fakponude">#REF!</definedName>
    <definedName name="hakns4">#REF!</definedName>
    <definedName name="HHH">#REF!</definedName>
    <definedName name="_xlnm.Print_Titles" localSheetId="0">'radio Vukovar-sanacija pročelja'!$1:$1</definedName>
    <definedName name="JJJ">#REF!</definedName>
    <definedName name="kab">#REF!</definedName>
    <definedName name="kabeli">#REF!</definedName>
    <definedName name="kaknsormari">#REF!</definedName>
    <definedName name="mantr">#REF!</definedName>
    <definedName name="mantr4">#REF!</definedName>
    <definedName name="matost">#REF!</definedName>
    <definedName name="mtt">#REF!</definedName>
    <definedName name="MTT0">#REF!</definedName>
    <definedName name="MTTK">#REF!</definedName>
    <definedName name="mtto">#REF!</definedName>
    <definedName name="mtto10">#REF!</definedName>
    <definedName name="mtto11">#REF!</definedName>
    <definedName name="mtto3">#REF!</definedName>
    <definedName name="mtto4">#REF!</definedName>
    <definedName name="mttorm">#REF!</definedName>
    <definedName name="mttpr">#REF!</definedName>
    <definedName name="MTTR">#REF!</definedName>
    <definedName name="nafak11">#REF!</definedName>
    <definedName name="ns">#REF!</definedName>
    <definedName name="ns4o">#REF!</definedName>
    <definedName name="nsfak10">#REF!</definedName>
    <definedName name="nsfak12">#REF!</definedName>
    <definedName name="nsfak3">#REF!</definedName>
    <definedName name="nsfak5">#REF!</definedName>
    <definedName name="nsfak6">#REF!</definedName>
    <definedName name="nsfak7">#REF!</definedName>
    <definedName name="nsfak8">#REF!</definedName>
    <definedName name="nsfak9">#REF!</definedName>
    <definedName name="nsormari">#REF!</definedName>
    <definedName name="opr">#REF!</definedName>
    <definedName name="oprema">#REF!</definedName>
    <definedName name="orm">#REF!</definedName>
    <definedName name="ormari">#REF!</definedName>
    <definedName name="ost">#REF!</definedName>
    <definedName name="ostalo">#REF!</definedName>
    <definedName name="_xlnm.Print_Area" localSheetId="0">'radio Vukovar-sanacija pročelja'!$A$1:$F$191</definedName>
    <definedName name="prekidači">#REF!</definedName>
    <definedName name="rabpr10">#REF!</definedName>
    <definedName name="rabpr11">#REF!</definedName>
    <definedName name="rabpr12">#REF!</definedName>
    <definedName name="rabpr2">#REF!</definedName>
    <definedName name="rabpr3">#REF!</definedName>
    <definedName name="rabpr4">#REF!</definedName>
    <definedName name="rabpr5">#REF!</definedName>
    <definedName name="rabpr6">#REF!</definedName>
    <definedName name="rabpr7">#REF!</definedName>
    <definedName name="rabpr8">#REF!</definedName>
    <definedName name="rabprek">#REF!</definedName>
    <definedName name="rasv07">#REF!</definedName>
    <definedName name="rasvj">#REF!</definedName>
    <definedName name="rasvjeta">#REF!</definedName>
  </definedNames>
  <calcPr calcId="191029"/>
</workbook>
</file>

<file path=xl/calcChain.xml><?xml version="1.0" encoding="utf-8"?>
<calcChain xmlns="http://schemas.openxmlformats.org/spreadsheetml/2006/main">
  <c r="F174" i="26" l="1"/>
  <c r="F171" i="26"/>
  <c r="F168" i="26"/>
  <c r="F162" i="26"/>
  <c r="F159" i="26"/>
  <c r="F154" i="26"/>
  <c r="F151" i="26"/>
  <c r="F148" i="26"/>
  <c r="F134" i="26"/>
  <c r="F131" i="26"/>
  <c r="F128" i="26"/>
  <c r="F127" i="26"/>
  <c r="F136" i="26" s="1"/>
  <c r="F184" i="26" s="1"/>
  <c r="F120" i="26"/>
  <c r="F111" i="26"/>
  <c r="F105" i="26"/>
  <c r="F103" i="26"/>
  <c r="F102" i="26"/>
  <c r="F80" i="26"/>
  <c r="F81" i="26"/>
  <c r="F82" i="26"/>
  <c r="F83" i="26"/>
  <c r="F79" i="26"/>
  <c r="F59" i="26"/>
  <c r="F60" i="26"/>
  <c r="F58" i="26"/>
  <c r="F54" i="26"/>
  <c r="F50" i="26"/>
  <c r="F46" i="26"/>
  <c r="F43" i="26"/>
  <c r="F36" i="26"/>
  <c r="F33" i="26"/>
  <c r="F30" i="26"/>
  <c r="F27" i="26"/>
  <c r="F9" i="26"/>
  <c r="F164" i="26" l="1"/>
  <c r="F186" i="26" s="1"/>
  <c r="D108" i="26" l="1"/>
  <c r="F108" i="26" s="1"/>
  <c r="F113" i="26" s="1"/>
  <c r="F182" i="26" s="1"/>
  <c r="F86" i="26" l="1"/>
  <c r="F21" i="26"/>
  <c r="D117" i="26"/>
  <c r="F117" i="26" s="1"/>
  <c r="F122" i="26" s="1"/>
  <c r="D15" i="26"/>
  <c r="F15" i="26" s="1"/>
  <c r="D145" i="26" l="1"/>
  <c r="F145" i="26" s="1"/>
  <c r="D24" i="26" l="1"/>
  <c r="F24" i="26" s="1"/>
  <c r="D89" i="26" l="1"/>
  <c r="F89" i="26" s="1"/>
  <c r="D63" i="26"/>
  <c r="F63" i="26" s="1"/>
  <c r="D92" i="26"/>
  <c r="F92" i="26" s="1"/>
  <c r="D75" i="26" l="1"/>
  <c r="F18" i="26"/>
  <c r="F12" i="26"/>
  <c r="F176" i="26"/>
  <c r="F187" i="26" s="1"/>
  <c r="D95" i="26" l="1"/>
  <c r="F95" i="26" s="1"/>
  <c r="F75" i="26"/>
  <c r="F97" i="26" s="1"/>
  <c r="F181" i="26" s="1"/>
  <c r="D144" i="26"/>
  <c r="F144" i="26" s="1"/>
  <c r="F156" i="26" l="1"/>
  <c r="F185" i="26" s="1"/>
  <c r="F183" i="26"/>
  <c r="F66" i="26" l="1"/>
  <c r="F180" i="26" l="1"/>
  <c r="F189" i="26" s="1"/>
</calcChain>
</file>

<file path=xl/sharedStrings.xml><?xml version="1.0" encoding="utf-8"?>
<sst xmlns="http://schemas.openxmlformats.org/spreadsheetml/2006/main" count="231" uniqueCount="183">
  <si>
    <t>količina</t>
  </si>
  <si>
    <t>jedinična
cijena</t>
  </si>
  <si>
    <t>kom</t>
  </si>
  <si>
    <t>Opis stavke</t>
  </si>
  <si>
    <t>cijena (kn)</t>
  </si>
  <si>
    <t>komplet</t>
  </si>
  <si>
    <t>jedinica
mjere</t>
  </si>
  <si>
    <t>m</t>
  </si>
  <si>
    <t>Stavka i njezina jedinična cijena obuhvaća:</t>
  </si>
  <si>
    <t>- odgovarajuću zaštitu tijekom izvođenja radova odgovarajućim tehnološkim postupkom,</t>
  </si>
  <si>
    <t>- uređenje okolnog terena,</t>
  </si>
  <si>
    <t>Za uklanjanje i postavljanje na novu lokaciju treba imati suglasnost vlasnika.</t>
  </si>
  <si>
    <t xml:space="preserve">Zaštita postojećih komunalnih ili drugih instalacija </t>
  </si>
  <si>
    <t>R.br.</t>
  </si>
  <si>
    <t xml:space="preserve">REKAPITULACIJA </t>
  </si>
  <si>
    <t>UKUPNO:</t>
  </si>
  <si>
    <t>PRIPREMNI RADOVI I DEMONTAŽE</t>
  </si>
  <si>
    <t>3.1.</t>
  </si>
  <si>
    <t>4.1.</t>
  </si>
  <si>
    <t>4.2.</t>
  </si>
  <si>
    <t>7.1.</t>
  </si>
  <si>
    <t>1.1.</t>
  </si>
  <si>
    <t>1.2.</t>
  </si>
  <si>
    <t>1.4.</t>
  </si>
  <si>
    <t>1.5.</t>
  </si>
  <si>
    <t>1.7.</t>
  </si>
  <si>
    <t>1.9.</t>
  </si>
  <si>
    <t>1.10.</t>
  </si>
  <si>
    <t>3.2.</t>
  </si>
  <si>
    <t>3.3.</t>
  </si>
  <si>
    <t>3.4.</t>
  </si>
  <si>
    <t>1.11.</t>
  </si>
  <si>
    <t>1.12.</t>
  </si>
  <si>
    <t>Organizacija radilišta</t>
  </si>
  <si>
    <t>kompl.</t>
  </si>
  <si>
    <t>5.1.</t>
  </si>
  <si>
    <t>LIMARSKI RADOVI</t>
  </si>
  <si>
    <t>8.1.</t>
  </si>
  <si>
    <t>8.2.</t>
  </si>
  <si>
    <t>BRAVARSKI RADOVI</t>
  </si>
  <si>
    <t>5.2.</t>
  </si>
  <si>
    <t>7.2.</t>
  </si>
  <si>
    <t>1.13.</t>
  </si>
  <si>
    <t>1.14.</t>
  </si>
  <si>
    <t>m2</t>
  </si>
  <si>
    <t>m3</t>
  </si>
  <si>
    <t>Demontaža klima-uređaja</t>
  </si>
  <si>
    <t>Premještanje treba obaviti na način kojim se neće nanositi šteta na ostalim dijelovima ceste, te građevinama i posjedima uz cestu. Sve eventualno nastale štete izvoditelj treba kvalitetno sanirati o vlastitom trošku.</t>
  </si>
  <si>
    <t xml:space="preserve">Obračun po m2 površine </t>
  </si>
  <si>
    <t>Obijanje žbuke s podnožja zgrade</t>
  </si>
  <si>
    <t>Obijanje žbuke s viših dijelova pročelja zgrade</t>
  </si>
  <si>
    <t>Tunelska skela</t>
  </si>
  <si>
    <t>Fasadna skela</t>
  </si>
  <si>
    <t>PVC folije za zaštitu otvora</t>
  </si>
  <si>
    <t>1.15.</t>
  </si>
  <si>
    <t>r.š. 10-15 cm</t>
  </si>
  <si>
    <t xml:space="preserve">r.š. 20-35 cm </t>
  </si>
  <si>
    <t>Obijanje žbuke s vučenih profilacija</t>
  </si>
  <si>
    <t>Čišćenje gradilišta</t>
  </si>
  <si>
    <t>1. PRIPREMNI RADOVI I DEMONTAŽE UKUPNO:</t>
  </si>
  <si>
    <t>ZIDARSKO-FASADERSKI RADOVI</t>
  </si>
  <si>
    <t xml:space="preserve">c) profilacije kapitela i baza pilastara r.š. cca 25 cm </t>
  </si>
  <si>
    <t>m1</t>
  </si>
  <si>
    <t>Opšavi vijenaca i prozorskih klupčica</t>
  </si>
  <si>
    <t>Vertikalni oluci</t>
  </si>
  <si>
    <t>Šiljci/mreže na nezaštićenim fasadnim istacima</t>
  </si>
  <si>
    <t>STAKLARSKI RADOVI</t>
  </si>
  <si>
    <t>Prozorski kit</t>
  </si>
  <si>
    <t>SOBOSLIKARSKO-LIČILAČKI RADOVI</t>
  </si>
  <si>
    <t>Ličenje drvenih prozora</t>
  </si>
  <si>
    <t>Ličenje  željeznih rešetki ispred  prozora</t>
  </si>
  <si>
    <t>sokl</t>
  </si>
  <si>
    <t xml:space="preserve">Žbukanje površine sokla </t>
  </si>
  <si>
    <t xml:space="preserve">Dobava i postava PVC folije za zaštitu otvora na
pročelju. Folija se pričvršćuje na doprozornike pomoću drvenih letvica, koje su u cijeni stavke.
Obračun po m2. </t>
  </si>
  <si>
    <t>Demontaža reklama i ploča s pročelja</t>
  </si>
  <si>
    <t>OSTALI RADOVI</t>
  </si>
  <si>
    <t>podnožje zgrade-vodoodbojna boja</t>
  </si>
  <si>
    <t>pročelja zgrade</t>
  </si>
  <si>
    <t>Klima uređaji i instalacije</t>
  </si>
  <si>
    <t>pauš.</t>
  </si>
  <si>
    <t>Razni radovi</t>
  </si>
  <si>
    <t xml:space="preserve">Dobava, postava, skidanje i otprema tunelske skele/prolaza za pješake, izrađenog od bešavnih cijevi i potrebnih spojnih elemenata, sa svim potrebnim ukrućenjima i sidrenjima. Pokrov tunela izraditi od mosnica položenih jedne do druge, a preko njih postaviti bitumensku ljepenku s preklopom minimalno 10 cm ili alternativno PVC foliju. Prema ulici izvesti ogradu tunela od pune, glatke oplate visine 1,0-1,2 m, u svrhu zaštita pješaka od prometa u kretanju. Nakon postave skele potrebno je izvesti svu signalizaciju (rasvjeta, putokazi i sl.) kako to nalažu postojeći HTZ propisi.
Izvođač radova dužan je u nivou pločnika izvesti ograđeni prostor za odlaganje potrebnih materijala,
a u skladu s rješenjem o zauzimanju javno-prometne
površine, što je uključeno u cijenu skele. Prije izvedbe skele izvođač je dužan izraditi projekt skele što je u cijeni stavke. Obračun se vrši po m2 vertikalne projekcije površine skele. U cijenu uračunati i naknadu za zauzimanje javnih površine. </t>
  </si>
  <si>
    <t>Privremena demontaža uzemljenja u tlu (uz objekt) i prespajanje za vrijeme trajanja radova, te ponovna postava u izvorni oblik sa svim potrebnim spajanjima i provjerom izvedenih radova. U cijenu uračunati i zamjenu 25% uzemljenja novom trakom. Uključivo sav potrebni rad i materijal da se izvrši zamjena dotrajale i oštećene instalacije novom trakom uz ugradnju novih kopči, spojnica i sitnog potrošnog materijala i pribora.</t>
  </si>
  <si>
    <t>Razne demontaže</t>
  </si>
  <si>
    <t>Doprema, postava, skidanje i otprema cijevne fasadne skele od bešavnih cijevi, na već postavljenu tunelsku skelu. Skelu izvesti prema postojećim HTZ propisima i u svemu kako je opisano u općim uvjetima. U jediničnu cijenu uključiti i zaštitni zastor od jutenih ili plastičnih traka, koje se postavljaju s vanjske strane skele po cijeloj površini. Skelu je potrebno osigurati od prevrtanja sidrenjem u objekat, a od udara groma uzemljenjem. Potrebno je izvesti pomočne željezne ili  drvene ljestve – penjalice u svrhu osiguranja vertikalne komunikacije po skeli. Prije izvedbe skele izvođač je dužan izraditi projekt skele, što je u cijeni stavke.
Obračun se vrši po m2 vertikalne projekcije površine
skele.</t>
  </si>
  <si>
    <t>b) razdjelni vijenac između prizemlja i 1. kata r.š. cca 20 cm koji se sastoji od glatkog čela</t>
  </si>
  <si>
    <t xml:space="preserve">d) profilirani vijenac 2. kata iznad ulaznog portala odnosno ispod krovnog vijenca, r.š. cca 35-50 cm koji se sastoji od profilacije, ravnog dijela, okapnice i ravnog dijela s ukrasnim medaljonima </t>
  </si>
  <si>
    <t xml:space="preserve">e) profilirani vijenac ulaznog portala u prizemlju te timpanon iznad vijenca. Vijenac r.š. cca 35-50 cm koji se sastoji od profilacije i ravnog dijela s ukrasima.  </t>
  </si>
  <si>
    <t>Ličenje drvenih vrata</t>
  </si>
  <si>
    <t xml:space="preserve">Demontaža dotrajalih vertikalnih oluka </t>
  </si>
  <si>
    <t xml:space="preserve"> r.š. 50-100 cm</t>
  </si>
  <si>
    <t>a) završni krovni vijenac koji se sastoji od vanjske profilacije  r.š.cca 50-100 cm</t>
  </si>
  <si>
    <t>Žbukanje profilacija (procijenjena količina 10% ukupne površine profilacije)</t>
  </si>
  <si>
    <t>Zamjena oštećenih prozorskih stakala</t>
  </si>
  <si>
    <t xml:space="preserve">Žbukanje ravnih površina pročelja </t>
  </si>
  <si>
    <t>Zapunjavanje reški</t>
  </si>
  <si>
    <r>
      <t xml:space="preserve">Završna obrada drvenih ulaznih, uklađenih vrata. Svu stolariju oličiti u istom tonu-tamno smeđem, lazurnom bojom u tri sloja, a završni sloj može biti s dodatkom mat-laka.
 Jediničnom cijenom obuhvatiti:
 - skidanje i namještanje vratnih krila,
</t>
    </r>
    <r>
      <rPr>
        <sz val="10"/>
        <rFont val="Calibri Light"/>
        <family val="2"/>
        <charset val="238"/>
        <scheme val="major"/>
      </rPr>
      <t xml:space="preserve"> - priprema podloge za nanošenje lazurnog premaza (prema uputi proizvođača)
 - nanošenje lazurnog premaza (prema uputi proizvođača)
 - antikorozivna zaštita svih željeznih dijelova (okova)
 Ton i boje određuje predstavnik KO.
 Obračun po m2. </t>
    </r>
  </si>
  <si>
    <t>STOLARSKI RADOVI</t>
  </si>
  <si>
    <t xml:space="preserve">Demontaža dotrajalih oluka ø 12 cm od pocinčanog
lima na uličnom pročelju. Uključivo prijenos i odlaganje na gradilišnu deponiju. Cijena obuhvaća i demontažu svih spojeva te obujmice.
Obračun po m1 razvijene širine lima i komadu obujmice. </t>
  </si>
  <si>
    <t>OPĆI UVJETI
 Zidarsko-fasaderski radovi izvode se isključivo prema opisima stavaka troškovnika, kao i prema važećim propisima za ovu vrstu radova. Kvaliteta svog upotrebljenog materijala mora odgovarati propisima i važećim normama, što izvoditelj mora dokazati potrebnim atestima. Izvoditelj je dužan osigurati i zaštititi sve dijelove građevine na kojima se ne izvode radovi, radi sprečavanja oštećenja tokom izvedbe. Pojava svih oštećenja na dijelovima na kojima se ne izvode radovi ili koji su nastupili nepažnjom izvoditelja isti je dužan otkloniti o vlastitom trošku. Sav rad, sve komunikacije i sav transport vrši se isključivo s vanjske strane građevine, tj. preko skele.
Žbukanje se izvodi na dobro očišćenoj, otprašenoj i vodom ispranoj površini. Radove na žbukanju izvoditi samo u povoljnim vremenskim uvjetima, uz  odgovarajuće osiguranje i zaštitu svježe ožbukanih površina od štetnog utjecaja djelovanja sunca i oborina. Prije samog pristupanja žbukanju, površinu zida potrebno je dobro navlažiti.</t>
  </si>
  <si>
    <t>Kvalitetu žbuke izvoditelj je dužan dokazati pribavljanjem stručnih nalaza. Spojeve stare i nove žbuke izvesti kvalitetno, tako da se nakon završne obrade ne primjećuju razlike između ploha ožbukanih starom i ploha ožbukanih novom žbukom, već da se nakon završnog sloja dobije jednoliki izgled površine. Za sve završne obrade na pročelju potrebno je izraditi uzorke koje prije početka izvođenja mora odobriti predstavnik konzervatorskog odjela u Vukovaru i nadzorni inženjer. Izrada uzoraka završne obrade uračunata je u jediničnu cijenu pojedine stavke i ne obračunava se posebno.
 Sve detalje izvedbe na pročelju potrebno je dogovoriti i na njih ishoditi suglasnost predstavnika KO i nadzornog inžinjera, a prije pristupanja izvedbi radova. Obračun svih radova vršiti kako je to naznačeno u opisu stavki.</t>
  </si>
  <si>
    <t xml:space="preserve">Sanacija ruba zabata krova </t>
  </si>
  <si>
    <t>Zapunjavanje reški nakon obijanja žbuke istim sanacijskim materijalom kao i ostatak fasade.  Zapunjavanje reški se izvodi prema uputama predstavnika Konzervatorskog odjela (KO).
Obračun po m2</t>
  </si>
  <si>
    <t>Koljena</t>
  </si>
  <si>
    <t>6.1.</t>
  </si>
  <si>
    <t>6.2.</t>
  </si>
  <si>
    <t>6.3.</t>
  </si>
  <si>
    <t>Pregled i popravak stolarije</t>
  </si>
  <si>
    <t>Bojanje pročelja zgrade</t>
  </si>
  <si>
    <t>Ličenje drvenih prozora uključivo i prethodnu pripremu podloge. Stolariju je potrebno obrusiti, te šmirglati i očistiti.  Svu stolariju oličiti u istom tonu-tamno smeđem, lazurnom bojom u tri sloja, a završni sloj može biti s dodatkom mat-laka. Stavkom obuhvaćeno obostrano ličenje vanjskih i unutarnjih krila, doprozornika i unutarnje prozorske klupčice.
 Jediničnom cijenom obuhvatiti:
 - skidanje i namještanje prozorskih krila,
 - priprema podloge brušenjem,
 - šmirglanje,
 - ličenje u tri sloja lazurnom bojom,
 - antikorozivna zaštita svih željeznih dijelova (okova).
 Ton i boje određuje predstavnik KO.
 Obračun po m2.</t>
  </si>
  <si>
    <t>Ličenje  željeznih rešetki ispred  prozora uljenom lak bojom za metal.
 Jediničnom cijenom obuhvatiti:
 - stabilizacija podloge s eventualnim ostacima
 oksida odgovarajućim premazom,
 - dvostruki premaz lak bojom za vanjske radove.
 Ton i boje određuje predstavnik KO.
 Obračun po m2.</t>
  </si>
  <si>
    <t xml:space="preserve">U jediničnu cijenu radova potrebno je obračunati:
- sve pripremne i završne radove,
- sav rad i materijal potreban za izvođenje pojedine stavke opisa,
- ispiranje i kvašenje površine zida,
- sav otežani rad na izvedbi profilacije,
- zaštita izvedenog dijela obrade pročelja,
- sav potrebni horizontalni i vertikalni transport, kao i transport do gradilišta,
- primjena svih mjera zaštite na radu,
- sve društvene obaveze. </t>
  </si>
  <si>
    <t>Izrada šablona</t>
  </si>
  <si>
    <t>Odbojnici na oborinskim vertikalama</t>
  </si>
  <si>
    <t>Zaštita svjetiljke</t>
  </si>
  <si>
    <t>Sve privremene pristupne puteve, odlagalište materijala, pomoćne skele i druge zaštitne mjere mora izvesti, održavati i ukloniti ih tako da ne ugrozi i osobe koje borave i rade u zgradi i odvijanje ostalih radova na građevini. Ove pripremne i završne radove mora izvoditelj radova obuhvatiti u cijeni radova bez posebne nadoknade.</t>
  </si>
  <si>
    <t>Zaštita okolnih nogostupa i asfaltnih površina</t>
  </si>
  <si>
    <t>Zaštita okolnih površina oko objekta prilikom izvođenja radova. Obračun po m2.</t>
  </si>
  <si>
    <t>1.3.</t>
  </si>
  <si>
    <t>Adekvatna zaštita svjetiljke na uličnom pročelju zajedno sa svim kablovima i kanalicama. Uključen sav potreban rad za dovršenje stavke.</t>
  </si>
  <si>
    <t>Razne demontaže, suvišni telefonski i elektro kablovi, držač za zastave, prometni znak, reklame i natpisne ploče lokala, kućni broj i slično. U stavku uključiti i ponovnu montažu, sve uz suglasnost Odjela. Privremeno deponiranje elemenata koji se ponovno ugrađuju. Izvođač radova osigurava prijevoz na  deponiju i troškove deponiranja elemenata koji se neće ponovno montirati. Obračun po kompletu.</t>
  </si>
  <si>
    <t>Žbukanje površina sokla opterećenih vlagom, specijalnom sanacijskom žbukom za vlažne zidove. Donji dio sokla u kontaktu s pločnikom ožbukati vodoodbojnom žbukom. Sva nova žbukanja izvesti ručno, industrijskom mineralnom paropropusnom žbukom, na bazi vapna i bijelog cementa, sa svim radnjama i materijalima određenima tehnologijom proizvođača. Završna obrada je zaglađena žbuka iste teksture kao postojeća žbuka (bez gletanja), bez vidljivih prijelaza između nove i stare žbuke. Spojeve nove i stare žbuke na ravnim površinama po potrebi fiksirati staklenom mrežicom. Posebnu pozornost obratiti na obradu spoja žbuke i kamene klupčice.
Obračun se vrši po m2 ortogonalne projekcije saniranog zida.
Napomena: sanacijsku žbuku potrebno primijeniti cca 1,00 m iznad najvišeg nivoa pokazane vlage na pročelju zgrade.</t>
  </si>
  <si>
    <t>lim RŠ 10 cm</t>
  </si>
  <si>
    <t>Dobava, izrada i montaža koljena od cinkotit lima d=0,60 mm, promjera Ø 120 mm. U cijenu su uračunate vrijednosti svih
radova i materijala.
Obračun po komadu.</t>
  </si>
  <si>
    <t>Dobava i montaža šiljaka/mreže na nazaštićenim fasadnim istacima za sprječavanje slijetanja ptica, uključujući pribor za učvršćenje (komplet postolje + šiljci)
Obračun po m1.</t>
  </si>
  <si>
    <t xml:space="preserve">Sanacija prozora i uklanjanje starog, dotrajalog prozorskog kita i ponovno kitanje prozorskih krila staklarskim kitom. Izvođač radova osigurava prijevoz na deponiju i troškove deponiranja. Obračun po m1. </t>
  </si>
  <si>
    <t xml:space="preserve">Pregled i zamjena oštećenih prozorskih stakala i kitanje. U cijenu uključiti sav pribor i materijal potreban za dovršenje stavke. Izvođač radova osigurava prijevoz na deponiju i troškove deponiranja.  Obračun po m2. </t>
  </si>
  <si>
    <t>LIČILAČKI RADOVI</t>
  </si>
  <si>
    <t>Popravak oštećenih prozorskih klupčica</t>
  </si>
  <si>
    <t>1.6.</t>
  </si>
  <si>
    <t>Pranje krova</t>
  </si>
  <si>
    <t xml:space="preserve">Pranje krova od nečistoća.
Obračun po m2. </t>
  </si>
  <si>
    <t>1.8.</t>
  </si>
  <si>
    <t>1.16.</t>
  </si>
  <si>
    <t>- sanacija drvenih profila 6x6 cm</t>
  </si>
  <si>
    <t>- okov</t>
  </si>
  <si>
    <r>
      <t xml:space="preserve">Pažljiva demontaža, označavanje, prijenos i deponiranje do ponovne ugradbe vanjskih jedinica klima uređaja i njihovih nosača, te kabela i kanalica za odvod kondenzata. Klima uređaje i nosače demontirati, te ih uskladištiti u zatvoreni prostor do završetka izvedbe radova fasade. Demontirane vanjske klima jedinice deponirati na primjeren način - zaštititi od vanjskih utjecaja i čuvati od otuđivanja. </t>
    </r>
    <r>
      <rPr>
        <sz val="10"/>
        <color rgb="FFC00000"/>
        <rFont val="Calibri Light"/>
        <family val="2"/>
        <charset val="238"/>
        <scheme val="major"/>
      </rPr>
      <t xml:space="preserve">  </t>
    </r>
    <r>
      <rPr>
        <sz val="10"/>
        <rFont val="Calibri Light"/>
        <family val="2"/>
        <charset val="238"/>
        <scheme val="major"/>
      </rPr>
      <t xml:space="preserve">Skela je u posebnoj stavci. U cijenu uključiti rad, skladištenje materijala i sve mjere osiguranja.
Uključen sav potreban rad za dovršenje stavke.
</t>
    </r>
  </si>
  <si>
    <t>Doprema i montaža prije demontiranih vanjskih jedinica "Split" klima uređaja na dio dvorišnog  pročelja. Nakon završetka radova fasade, klima uređaje montirati na pripadajuće mjesto uključivo elektroinstalaterske radove i kompletan servis sustava za hlađenje i grijanje (čišćenje i punjenje klima jedinica odgovarajućim plinom te puštanje u rad istih) od strane ovlaštenog servisera. U cijenu uračunati sva nova spojna i pričvrsna sredstva, potrebne tiple i vijke i nove cijevi za odvod kondenzata. Prije demontaže klima uređaja provjeriti ispravnost svakog uređaja te o tome obavijestiti Nadzor. U slučaju da ponovno montirani klima uređaj ne radi ispravno sve troškove popravka i eventualne zamjene s novim uređajem snosi Izvođač radova. Spajanje sa unutrašnjim jedinicama, punjenje plinom i podešavanje za ispravan rad. Za svaku klima jedinicu potrebno je pribaviti novi konzolni nosač. Novi položaj klima-uređaja i odvod kondenzata riješiti na licu mjesta prema uputama Konzervatorskog odjela i nadzornog inženjera.</t>
  </si>
  <si>
    <t xml:space="preserve">RESTAURATORSKI RADOVI </t>
  </si>
  <si>
    <t xml:space="preserve">Restauracija na licu mjesta žbukanih dekoracija </t>
  </si>
  <si>
    <t xml:space="preserve">Restauracija na licu mjesta ulaznog portala sa svim elementima (timpanon, vijenac, bočni stupovi..). Cijenom je obuhvaćeno čišćenje od naliča boje, pranje, retuširanje i restauracija izvornog oblika kod manijh oštećenja tehnikom kiparskog retuša. 
Obračun po m2 </t>
  </si>
  <si>
    <r>
      <t xml:space="preserve">Žbukanje </t>
    </r>
    <r>
      <rPr>
        <b/>
        <sz val="10"/>
        <rFont val="Calibri Light"/>
        <family val="2"/>
        <charset val="238"/>
        <scheme val="major"/>
      </rPr>
      <t>ravnih površina pročelja uključivo površine elemenata manje složenosti</t>
    </r>
    <r>
      <rPr>
        <sz val="10"/>
        <rFont val="Calibri Light"/>
        <family val="2"/>
        <charset val="238"/>
        <scheme val="major"/>
      </rPr>
      <t xml:space="preserve"> industrijskom žbukom zaglađene završne obrade  debljine 3-4,5 cm, uz prethodno pranje površina vodom pod pritiskom. Sva nova žbukanja izvesti ručno, industrijskom mineralnom paropropusnom žbukom, na bazi vapna i bijelog cementa, sa svim radnjama i materijalima određenima tehnologijom proizvođača. Završna obrada je zaglađena žbuka iste teksture kao postojeća žbuka (bez gletanja), bez vidljivih prijelaza između nove i stare žbuke. Spojeve nove i stare žbuke na ravnim površinama po potrebi fiksirati staklenom mrežicom.  Žbuka se nanosi na ravne površine pročelja gdje je postojeća žbuka otučena, reške očišćene, a površina otprašena i oprana.                                                                          Žbuku izvesti prema slijedećim fazama:                                     površinu zida oprati vodom pod pritiskom, na
navlaženu površinu zida nanijeti rijetki cementni mort-špric omjera 1:2. Na tako pripremljenu podlogu nanijeti osnovni sloj grube produžne žbuke debljine 2-2,5 cm. Kada se osnovni sloj potpuno osuši i potom obilno navlaži nanosi se završni sloj fine produžne žbuke debljine 1-1,5 cm, veličine agregata do 2,0 mm. Završni sloj fino zagladiti. Za kvalitetu žbuke
izvoditelj je dužan pribaviti stručni nalaz i mišljenje ovlaštene ustanove za ispitivanje kvalitete žbuke, što je obuhvaćeno jediničnom cijenom ove stavke.
Obračun se vrši po m2 ortogonalne projekcije pročelja, ne računajući površine otvora, profilacija i ukrasa.</t>
    </r>
  </si>
  <si>
    <t xml:space="preserve">Sanacija ruba zabata krova širine 15 cm i fasadnih horizontalnih i kosih istaka završnom obradom premazivanjem hidroizolacijskim premazom u boji opeke ili fasade.
Obračun se vrši po m1 </t>
  </si>
  <si>
    <t xml:space="preserve">Dobava, izrada i postava opšava vijenaca i prozorskih klupčica iz cinkotit lima debljine  0,6 mm. Na vanjskom rubu izvesti okapnicu udaljenu max. 1,5 cm od žbuke, a na strani do zida lim podvući pod žbuku, okap max. visine 1,5 cm. Sva mjesta dodira lima i žbuke ili betona zaštititi bitumenskom ljepenkom. Jediničnom cijenom obuhvatiti kompletan rad i materijal.
Obračun po m1 i razvijenoj širini lima. </t>
  </si>
  <si>
    <t xml:space="preserve">       lim RŠ 35 cm</t>
  </si>
  <si>
    <r>
      <t>Dobava, izrada i postava vertikalnih odvoda (oluka) krovne vode Ø120 mm, od cinkotit lima debljine  0,6 mm, uključivo obujmice i sav sitni i spojni materijal.
Na mjestima prolaza oluka kroz konstrukciju krovnog
vijenca, porebno je oluk izolirati resitolom i omotati
krovnom ljepenkom.  Odvodne cijevi učvršćene su na zid odgovarajućim obujmicama koje dolaze na razmaku od cca 1,00 m. Stavka obuhvaća i spajanje koljena, te spajanje s postojećim horizontalnim olukom. U cijenu uračunati sav potreban rad i materijal.</t>
    </r>
    <r>
      <rPr>
        <sz val="10"/>
        <color rgb="FFFF0000"/>
        <rFont val="Calibri Light"/>
        <family val="2"/>
        <charset val="238"/>
        <scheme val="major"/>
      </rPr>
      <t xml:space="preserve"> </t>
    </r>
    <r>
      <rPr>
        <sz val="10"/>
        <rFont val="Calibri Light"/>
        <family val="2"/>
        <charset val="238"/>
        <scheme val="major"/>
      </rPr>
      <t xml:space="preserve">
Obračun po m1.</t>
    </r>
  </si>
  <si>
    <t>Ojačanje vertikalnih oluka</t>
  </si>
  <si>
    <r>
      <t>Dobava, izrada i postava vertikalnih cijevi od nehrđajučeg čelika debljine 3-5 mm, unutarnjeg promjera kao oborinska vertikala, uključivo obujmice i sav sitni i spojni materijal. Cijevi se postavljaju na donji dio dvije vertikale na sjevernom pročelju, u visini od 2 m od razine okolnog terena. 
Stavka obuhvaća  spajanje s oborinskom vertikalnom, izradu revizije, kao i spajanje na sustav oborinske odvodnje. Za vertikalu za koju nije predviđeno spajanje na sustav oborinske odvodnje, u stavci previdjeti i koljeno.  U cijenu uračunati sav potreban rad i materijal.</t>
    </r>
    <r>
      <rPr>
        <sz val="10"/>
        <color rgb="FFFF0000"/>
        <rFont val="Calibri Light"/>
        <family val="2"/>
        <charset val="238"/>
        <scheme val="major"/>
      </rPr>
      <t xml:space="preserve"> </t>
    </r>
    <r>
      <rPr>
        <sz val="10"/>
        <rFont val="Calibri Light"/>
        <family val="2"/>
        <charset val="238"/>
        <scheme val="major"/>
      </rPr>
      <t xml:space="preserve">
Obračun po m1.</t>
    </r>
  </si>
  <si>
    <t>Pranje dijela fasade s koje se ne obija žbuka  pod mlazom vode s pritiskom adekvatnim za postojeću podlogu u svrhu skidanja prašine i uklanjanja nečistoća. Obračun se vrši po m2 ortogonalne projekcije pročelja, ne računajući površine otvora, profilacija i ukrasa.</t>
  </si>
  <si>
    <r>
      <t xml:space="preserve">Izrada grube i fine žbuke na složenim vučenim profilacijama s obratima  industrijskom mineralnom paropropusnom žbukom, debljine 3,5-5,0 cm, sa završnom zaglađenom obradom. Svu žbukanu pročeljnu dekoraciju izvesti u pravilnom obliku, prema postojećem stanju, uz popravak nepravilnih dijelova pročelja (profil sokla i lijevi stup portala). </t>
    </r>
    <r>
      <rPr>
        <b/>
        <i/>
        <sz val="10"/>
        <rFont val="Calibri Light"/>
        <family val="2"/>
        <charset val="238"/>
        <scheme val="major"/>
      </rPr>
      <t>Nacrte ispravaka izradit će Konzervatorski odjel.</t>
    </r>
    <r>
      <rPr>
        <sz val="10"/>
        <rFont val="Calibri Light"/>
        <family val="2"/>
        <charset val="238"/>
        <scheme val="major"/>
      </rPr>
      <t xml:space="preserve">
Profilacije izvoditi sa šablonama koje je prethodno pregledao i odobrio predstavnik KO Vukovar. Šablone upotrebljavati uz obveznu postavu vodilica. Obračun po m1 srednje linije profilacije bez ikakvih drugih dodataka na rubove unutar profilacija, promjene smjera (lomove) i završetke (procijenjena količina 10% ukupne površine profilacije)</t>
    </r>
  </si>
  <si>
    <t>Pranje cijele fasade</t>
  </si>
  <si>
    <t>Pregled, razrađivanje i po potrebi stolarski popravak stolarije i okova, te eventualna zamjena okova novim. Novi okov izvesti u svemu prema izvornom. Zamjenu izvršiti uz suglasnost nadzornog inžinjera i predstavnika KO. Izvođač radova osigurava prijevoz otpadnog materijala na deponiju i troškove deponiranja.</t>
  </si>
  <si>
    <r>
      <t xml:space="preserve">Dobava i odbojnika na oborinskim vertikalama na sjevernom pročelju kao zaštita od udara vozila. Odbojnik je po vertikali zakrivljeni element izrađen od čeličnih šipki </t>
    </r>
    <r>
      <rPr>
        <sz val="10"/>
        <rFont val="Calibri Light"/>
        <family val="2"/>
        <charset val="238"/>
      </rPr>
      <t>Ø 3-4 cm,</t>
    </r>
    <r>
      <rPr>
        <sz val="10"/>
        <rFont val="Calibri Light"/>
        <family val="2"/>
        <charset val="238"/>
        <scheme val="major"/>
      </rPr>
      <t xml:space="preserve"> zaštita i završna obrade vrućim pocinčavanjem.  Visina elementa cca 30 cm, a visina postavljanja mjereći gornju kotu cca 50 cm odnosno 200 cm u odnosu na okolni teren. U stavku uključena zaštita vrućim pocinčavanjem.
Obračun po kom.</t>
    </r>
  </si>
  <si>
    <t>Izvoditelj radova je obavezan izvršiti svoju organizaciju izvedbe radova prema čl. 55 Zakona o zaštiti na radu i u tom smislu treba izraditi plan uređenja radilišta (čl. 56).
Budući da se radovi izvode prema projektnoj dokumentaciji kao sanacija zidova od vlage na objektu koji je upisan u registar spomenika kulture i koji se nalazi u zaštićenoj jezgri, izvoditelj mora već kod izrade Plana uređenja radilišta voditi računa o načinu izvedbe a organizaciju prilagoditi postojećem stanju te sve pokazati vremenskim planom izvođenja radova. Izvoditelj radova mora uz svoju ponudu upoznat sa posebnostima izvedbe na rekonstrukciji spomenika kulture i da će izvesti projektirane radove uz sve neophodne mjere zaštite od oštećivanja ostalih dijelova u građevini kao i okoliša.</t>
  </si>
  <si>
    <t>Ostali radovi izvode se sukladno opisu iz troškovnika.
Investitor je dužan izvođaču radova osigurati nesmetan rad na građevini, kao i minimalne uvjete za odvoz i dovoz materijala na gradilištu. Izvođač radova mora poštovati posebne uvjete rada (smijene rada, broj ljudi na gradilištu, odobreno vrijeme za transport materijala, posebni sigurnosni uvjeti i drugo, što traži investitor vezano za posebne uvjete rada).</t>
  </si>
  <si>
    <t>Pažljiva demontaža bespravno postavljene reklame Školske knjige, te spomen ploče Hrvatskom radio Vukovaru. U stavku uključiti demontažu i predaju elemenata vlasniku. Uključen sav potreban rad za dovršenje stavke.</t>
  </si>
  <si>
    <t>Obijanje žbuke sa vlagom oštećenog podnožja zgrade, na svim pročeljima, u visini od jednog metra od vidljivih tragova žbuke, odnosno do odgovarajućih dijelova pročelja na kojima je prijelaz između nove i stare žbuke najmanje uočljiv. Otucanje žbuke izvesti pažljivo, te čišćenje sljubnica  bez vibracija ručnim alatima. Reške očistiti do starog morta u dubini 2-3 cm.
Čišćenje zida mehaničkim sredstvima do zdravog dijela (žičane kefe, mehaničke udarne bušilice sa širokim dlijetom i sl.. Zid je potrebno očistiti, postepeno do zdrave podloge. Potrebno je voditi računa kako se neprikladnom opremom ne bi uklanjali i zdravi dijelovi i slojevi.
U stavku uključen sav potreban rad, materijal i
čišćenje, te zaštita postojećih kamenih klupčica. Izvođač radova osigurava utovar, prijevoz  na deponiju i troškove deponiranja.</t>
  </si>
  <si>
    <t>Na dijelovima pročelja bez oštećenja vlagom, otucanje žbuke do grubog sloja žbuke ili do opeke, ovisno o oštećenjima. Ručno obijanje trošne žbuke debljine 2,5-4 cm sa ravnih ploha pročelja  (žičane kefe, mehaničke udarne bušilice sa širokim dlijetom i sl.).
Rad izvoditi pažljivo naročito u blizini profilacija i dekoracija kako se ne bi oštetili dekorativni elementi od štuka ili žbuke. Ziđe pročelja je od opeke. Nakon obijanja žbuke zid očistiti čeličnim četkama, a reške skobama do dubine od 1 cm. Potom cijelu površinu otprašiti i isprati vodom. Uključivo prijenos i odlaganje šute na gradilišnu deponiju  Obračun po m2 ortogonalne projekcije pročelja ne računajući površine prozorskih otvora i profilacija. Izvođač radova osigurava utovar, prijevoz na deponiju i troškove deponiranja.
U stavku uključen sav potreban rad, materijal i
čišćenje.</t>
  </si>
  <si>
    <t xml:space="preserve">Ručno obijanje trošne žbuke debljine 3,5-5 cm s vučenih profilacija: vijenaca, prozorskih klupčica, nadprozorni. Ova stavka uključuje obilježavanje dijelova profilacija koji ostaju kao uzorci i s kojih se dlijetom skida samo gornji sloj čvrste tanke žbuke i /ili slojevi naliča boje. Obračun će se izvesti prema stvarno izvedenom stanju, i to po m1 bez dodataka na složenost vučene profilacije. 
Prije obijanja snimiti sve profilacije, po potrebi uzeti otiske i izraditi gipsane odljeve, te izraditi nacrte u mjerilu 1:1 i dati ih na ovjeru Konzervatorskom odjelu u Vukovaru i nadzornom inženjeru. Izvođač radova osigurava utovar, prijevoz na deponiju i troškove deponiranja.
Obračun po m1 i razvijenoj širini profilacije. </t>
  </si>
  <si>
    <t xml:space="preserve">Ručni utovar građevinske šute, materijala od rušenja na pročelju, materijala od iskopa i slično, te prijevoz na deponiju, kao i troškove deponiranja koju osigurava izvođeč radova.
Obračun po m3. Plaćanje svih pristojbi uključiti u jediničnu cijenu. </t>
  </si>
  <si>
    <t>2.1.</t>
  </si>
  <si>
    <t>2.2.</t>
  </si>
  <si>
    <t>2.3.</t>
  </si>
  <si>
    <t>2.4.</t>
  </si>
  <si>
    <t>2.5.</t>
  </si>
  <si>
    <t>2.6.</t>
  </si>
  <si>
    <t>5.3.</t>
  </si>
  <si>
    <t>2. ZIDARSKO-FASADERSKI RADOVI UKUPNO:</t>
  </si>
  <si>
    <t>3. LIMARSKI RADOVI UKUPNO:</t>
  </si>
  <si>
    <t>4. BRAVARSKI RADOVI UKUPNO:</t>
  </si>
  <si>
    <t>5. STOLARSKI RADOVI UKUPNO:</t>
  </si>
  <si>
    <t xml:space="preserve">Svi radovi moraju se izvesti po izabranom uzorku i tonu, koje je ličilac dužan izvesti prije početka radova od materijala od kojeg će se radovi izvesti, a u svemu prema uputama proizvođača i KO Vukovar.
Na tako izvedene uzorke izvoditelj mora ishodovati suglasnost predstavnika KO i nadzornog
inžinjera investitora, pa tek onda započeti sa izvođenjem radova.
Ukoliko se bojenje pročelja izvodi preko potpuno nove žbuke, tj. homogene površine, upotrijebiti će se silikatni premaz sa svim potrebnim predradnjama u skladu s uputstvom proizvođača, kao što je impregniranje površine pročelja.
Ukoliko se bojenje pročelja izvodi preko žbuke koja je samo djelomično sanirana tj. površina nije
homogena već se sastoji iz dijelova stare i nove žbuke, upotrijebiti će se također silikatni premaz, ali tako
da se prethodno nanese temeljni sloj koje će izjednačiti strukturu, upojnost i kemijsku reakciju podloge.
 Bojenje mora biti kvalitetno i dobro izvedeno. Na obojenim površinama ne smije biti mrlja,
površine moraju biti jednolične i čiste i ne smiju se ljuštiti. Kit za ispunjenje udubina i pukotina mora biti
srodnog sastava podlozi i boji. </t>
  </si>
  <si>
    <t xml:space="preserve">Ličenje bravarskih dijelova izvodi se nakon čišćenja rđe, premazom temeljne boje i potom liči vanjskom bojom za željezo u dva sloja.
Ličenje stolarije izvodi se nakon pripreme podloge. Stolariju je potrebno obrusiti, te šmirglati. Na tako pripremljenu podlogu nanosi se tamno smeđa lazurna boja u tri sloja, a završni sloj može biti s dodatkom mat-laka. Izbor tona, vrši se uz  suglasnosti s predstavnikom KO i nadzornim inženjerom.
Jedinična cijena obuhvaća sav rad, materijal, sve troškove nabave i dopreme, skidanje i ponovnu
postavu vanjske stolarije (vratna i prozorska krila), izradu uzoraka i sva čišćenja po završetku radova.
Prije početka radova izvođač mora ustanoviti kvalitet podloge za izvođenje soboslikarskih i ličilačkih radova i ako ona nije pogodna za taj rad mora o tome pismeno obavijestiti svog naručitelja radova, kako bi se na vrijeme mogla podloga popraviti i prirediti za soboslikarsko ličilačke radove. Kasnije pozivanje i opravdanje da kvalitet nije dobar radi loše podloge neće se uzimati u obzir. </t>
  </si>
  <si>
    <t xml:space="preserve">Bojanje svih pročelja na staroj i novoj žbuci, mineralnom paropropusnom (silikatnom) bojom vrhunske kvalitete, jednobojno u postojećem tonu (kao ton TL 832 ton-karta Oikos ili jednakovrijedno). Točan ton obojenja odredit će Konzervatorski odjel na osnovu uzoraka obojenja na fasadi - tri površine oko 1m2 u tri tona. Podnožje pročelja oličiti paropropusnom vodoodbojnom bojom. Bojanje izvesti u skladu sa zahtjevima proizvođača.
 Jediničnom cijenom obuhvatiti:
 - pripremu površine žbuke za bojanje
 - dubinsku impregnaciju odgovarajućim sredstvom,
 - bojanje u dva sloja.
Obračun po m2 ortogonalne projekcije pročelja.
 U količinu uračunat dodatak na složenost pročelja  i nikakav drugi dodatak u obračunu neće se priznati. </t>
  </si>
  <si>
    <t>6.4.</t>
  </si>
  <si>
    <t>6. LIČILAČKI RADOVI UKUPNO:</t>
  </si>
  <si>
    <t>7. RESTAURATORSKI RADOVI UKUPNO:</t>
  </si>
  <si>
    <t>8.3.</t>
  </si>
  <si>
    <t xml:space="preserve">Demontaže, razgradnje odvoz i popravci i zamjena oštećenih kamenih klupčica. U stavku uračunati utovar, odvoz otpadnog materijala, te troškove deponiranja. Radovi se izvode po nalogu, odnosno uz suglasnost nadzornog inženjera, KO i po upisu u građevinski dnevnik. </t>
  </si>
  <si>
    <t>8. OSTALI RADOVI UKUPNO:</t>
  </si>
  <si>
    <t>OPĆI UVJETI
Sav upotrebljeni materijal kao i finalni proizvod moraju odgovarati važećim tehničkim propisima i normama. Popis propisa i normi kojih se treba pridržavati:
 - pravilnik o zaštiti na radu u građevinarstvu,
 - pravilnik o tehničkim mjerama i uvjetima za zaršne radove u građevinarstvu</t>
  </si>
  <si>
    <r>
      <t>Izrada šablona koje je prethodno pregledao i odobrio predstavnik KO Vukovar. Šablone upotrebljavati uz obveznu postavu vodilica.</t>
    </r>
    <r>
      <rPr>
        <sz val="10"/>
        <color rgb="FFFF0000"/>
        <rFont val="Calibri Light"/>
        <family val="2"/>
        <charset val="238"/>
        <scheme val="major"/>
      </rPr>
      <t xml:space="preserve"> </t>
    </r>
    <r>
      <rPr>
        <strike/>
        <sz val="10"/>
        <color rgb="FFFF0000"/>
        <rFont val="Calibri Light"/>
        <family val="2"/>
        <charset val="238"/>
        <scheme val="major"/>
      </rPr>
      <t>Obračun po m1 srednje linije profilacije bez ikakvih drugih dodataka na rubove unutar profilacija, promjene smjera (lomove) i završetke (procijenjena količina 10% ukupne površine profilacije).</t>
    </r>
    <r>
      <rPr>
        <sz val="10"/>
        <rFont val="Calibri Light"/>
        <family val="2"/>
        <charset val="238"/>
        <scheme val="major"/>
      </rPr>
      <t xml:space="preserve"> Obračun po </t>
    </r>
    <r>
      <rPr>
        <strike/>
        <sz val="10"/>
        <color rgb="FFFF0000"/>
        <rFont val="Calibri Light"/>
        <family val="2"/>
        <charset val="238"/>
        <scheme val="major"/>
      </rPr>
      <t>m1</t>
    </r>
    <r>
      <rPr>
        <sz val="10"/>
        <rFont val="Calibri Light"/>
        <family val="2"/>
        <charset val="238"/>
        <scheme val="major"/>
      </rPr>
      <t xml:space="preserve"> </t>
    </r>
    <r>
      <rPr>
        <sz val="10"/>
        <color rgb="FFFF0000"/>
        <rFont val="Calibri Light"/>
        <family val="2"/>
        <charset val="238"/>
        <scheme val="major"/>
      </rPr>
      <t>komadu.</t>
    </r>
  </si>
  <si>
    <r>
      <t xml:space="preserve">Restauracija na licu mjesta manufakturne plastike (kapiteli i dr.). Cijenom je obuhvaćena imobilizacija nehrđajućim trnovima - po potrebi, čišćenje od naliča boje, pranje, retuširanje i restauracija izvornog oblika kod manijh oštećenja tehnikom kiparskog retuša i završni silikonski premaz za zaštitu od atmosferilija. </t>
    </r>
    <r>
      <rPr>
        <sz val="10"/>
        <color rgb="FFFF0000"/>
        <rFont val="Calibri Light"/>
        <family val="2"/>
        <charset val="238"/>
        <scheme val="major"/>
      </rPr>
      <t>Elementi pročelja koje se restaurira prikazani su na slici 7.1.</t>
    </r>
    <r>
      <rPr>
        <sz val="10"/>
        <rFont val="Calibri Light"/>
        <family val="2"/>
        <charset val="238"/>
        <scheme val="major"/>
      </rPr>
      <t xml:space="preserve">
Obračun po kom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</si>
</sst>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43" formatCode="_-* #,##0.00_-;\-* #,##0.00_-;_-* &quot;-&quot;??_-;_-@_-"/>
    <numFmt numFmtId="164" formatCode="_-* #,##0.00\ _k_n_-;\-* #,##0.00\ _k_n_-;_-* &quot;-&quot;??\ _k_n_-;_-@_-"/>
  </numFmts>
  <fonts count="25">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10"/>
      <name val="Helv"/>
    </font>
    <font>
      <sz val="10"/>
      <name val="Arial"/>
      <family val="2"/>
    </font>
    <font>
      <sz val="11"/>
      <color indexed="8"/>
      <name val="Calibri"/>
      <family val="2"/>
      <charset val="238"/>
    </font>
    <font>
      <sz val="11"/>
      <color theme="1"/>
      <name val="Calibri"/>
      <family val="2"/>
      <scheme val="minor"/>
    </font>
    <font>
      <sz val="12"/>
      <name val="HRHelvetica"/>
    </font>
    <font>
      <sz val="12"/>
      <color rgb="FF000000"/>
      <name val="Helvetica Neue"/>
    </font>
    <font>
      <sz val="12"/>
      <name val="Times"/>
      <family val="1"/>
      <charset val="238"/>
    </font>
    <font>
      <sz val="10"/>
      <name val="Calibri Light"/>
      <family val="2"/>
      <charset val="238"/>
      <scheme val="major"/>
    </font>
    <font>
      <sz val="11"/>
      <name val="Calibri Light"/>
      <family val="2"/>
      <charset val="238"/>
      <scheme val="major"/>
    </font>
    <font>
      <sz val="8"/>
      <name val="Calibri Light"/>
      <family val="2"/>
      <charset val="238"/>
      <scheme val="major"/>
    </font>
    <font>
      <b/>
      <sz val="10"/>
      <name val="Calibri Light"/>
      <family val="2"/>
      <charset val="238"/>
      <scheme val="major"/>
    </font>
    <font>
      <sz val="9"/>
      <name val="Calibri Light"/>
      <family val="2"/>
      <charset val="238"/>
      <scheme val="major"/>
    </font>
    <font>
      <sz val="12"/>
      <name val="Calibri Light"/>
      <family val="2"/>
      <charset val="238"/>
      <scheme val="major"/>
    </font>
    <font>
      <sz val="10"/>
      <color rgb="FFFF0000"/>
      <name val="Calibri Light"/>
      <family val="2"/>
      <charset val="238"/>
      <scheme val="major"/>
    </font>
    <font>
      <sz val="9"/>
      <color rgb="FFFF0000"/>
      <name val="Calibri Light"/>
      <family val="2"/>
      <charset val="238"/>
      <scheme val="major"/>
    </font>
    <font>
      <b/>
      <sz val="12"/>
      <name val="Calibri Light"/>
      <family val="2"/>
      <charset val="238"/>
      <scheme val="major"/>
    </font>
    <font>
      <b/>
      <i/>
      <sz val="10"/>
      <name val="Calibri Light"/>
      <family val="2"/>
      <charset val="238"/>
      <scheme val="major"/>
    </font>
    <font>
      <sz val="10"/>
      <color rgb="FF00B050"/>
      <name val="Calibri Light"/>
      <family val="2"/>
      <charset val="238"/>
      <scheme val="major"/>
    </font>
    <font>
      <sz val="10"/>
      <color rgb="FFC00000"/>
      <name val="Calibri Light"/>
      <family val="2"/>
      <charset val="238"/>
      <scheme val="major"/>
    </font>
    <font>
      <sz val="10"/>
      <name val="Calibri Light"/>
      <family val="2"/>
      <charset val="238"/>
    </font>
    <font>
      <strike/>
      <sz val="10"/>
      <color rgb="FFFF0000"/>
      <name val="Calibri Light"/>
      <family val="2"/>
      <charset val="238"/>
      <scheme val="maj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right/>
      <top style="thin">
        <color indexed="64"/>
      </top>
      <bottom style="thin">
        <color indexed="64"/>
      </bottom>
      <diagonal/>
    </border>
  </borders>
  <cellStyleXfs count="33">
    <xf numFmtId="0" fontId="0" fillId="0" borderId="0"/>
    <xf numFmtId="164" fontId="3" fillId="0" borderId="0" applyFont="0" applyFill="0" applyBorder="0" applyAlignment="0" applyProtection="0"/>
    <xf numFmtId="0" fontId="4"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44" fontId="3" fillId="0" borderId="0" applyFont="0" applyFill="0" applyBorder="0" applyAlignment="0" applyProtection="0"/>
    <xf numFmtId="0" fontId="6" fillId="0" borderId="0"/>
    <xf numFmtId="0" fontId="3" fillId="0" borderId="0"/>
    <xf numFmtId="0" fontId="3" fillId="0" borderId="0"/>
    <xf numFmtId="0" fontId="5" fillId="0" borderId="0"/>
    <xf numFmtId="0" fontId="2" fillId="0" borderId="0"/>
    <xf numFmtId="43" fontId="2" fillId="0" borderId="0" applyFont="0" applyFill="0" applyBorder="0" applyAlignment="0" applyProtection="0"/>
    <xf numFmtId="0" fontId="7" fillId="0" borderId="0"/>
    <xf numFmtId="0" fontId="6" fillId="0" borderId="0"/>
    <xf numFmtId="164" fontId="7" fillId="0" borderId="0" applyFont="0" applyFill="0" applyBorder="0" applyAlignment="0" applyProtection="0"/>
    <xf numFmtId="0" fontId="4" fillId="0" borderId="0"/>
    <xf numFmtId="0" fontId="5" fillId="0" borderId="0"/>
    <xf numFmtId="0" fontId="8" fillId="0" borderId="0"/>
    <xf numFmtId="0" fontId="9" fillId="0" borderId="0"/>
    <xf numFmtId="0" fontId="5" fillId="0" borderId="0"/>
    <xf numFmtId="0" fontId="3" fillId="0" borderId="0"/>
    <xf numFmtId="0" fontId="3" fillId="0" borderId="0"/>
    <xf numFmtId="0" fontId="6" fillId="0" borderId="0"/>
    <xf numFmtId="0" fontId="1" fillId="0" borderId="0"/>
    <xf numFmtId="0" fontId="3" fillId="0" borderId="0"/>
    <xf numFmtId="0" fontId="10" fillId="0" borderId="0"/>
    <xf numFmtId="0" fontId="3" fillId="0" borderId="0"/>
    <xf numFmtId="0" fontId="3" fillId="0" borderId="0"/>
    <xf numFmtId="0" fontId="3" fillId="0" borderId="0"/>
    <xf numFmtId="0" fontId="5" fillId="0" borderId="0"/>
  </cellStyleXfs>
  <cellXfs count="84">
    <xf numFmtId="0" fontId="0" fillId="0" borderId="0" xfId="0"/>
    <xf numFmtId="0" fontId="11" fillId="0" borderId="0" xfId="5" applyFont="1" applyAlignment="1">
      <alignment horizontal="left" vertical="center" wrapText="1"/>
    </xf>
    <xf numFmtId="0" fontId="11" fillId="0" borderId="0" xfId="5" applyFont="1" applyAlignment="1">
      <alignment horizontal="right" vertical="center" wrapText="1"/>
    </xf>
    <xf numFmtId="1" fontId="14" fillId="2" borderId="0" xfId="5" applyNumberFormat="1" applyFont="1" applyFill="1" applyAlignment="1">
      <alignment horizontal="center" vertical="top"/>
    </xf>
    <xf numFmtId="0" fontId="11" fillId="0" borderId="0" xfId="5" applyFont="1" applyFill="1" applyBorder="1" applyAlignment="1">
      <alignment horizontal="center"/>
    </xf>
    <xf numFmtId="4" fontId="17" fillId="0" borderId="0" xfId="5" applyNumberFormat="1" applyFont="1" applyFill="1" applyBorder="1" applyAlignment="1">
      <alignment horizontal="right"/>
    </xf>
    <xf numFmtId="4" fontId="11" fillId="0" borderId="0" xfId="5" applyNumberFormat="1" applyFont="1" applyFill="1" applyBorder="1"/>
    <xf numFmtId="0" fontId="14" fillId="2" borderId="1" xfId="5" applyFont="1" applyFill="1" applyBorder="1" applyAlignment="1">
      <alignment horizontal="right" vertical="center" wrapText="1"/>
    </xf>
    <xf numFmtId="0" fontId="11" fillId="0" borderId="0" xfId="5" applyFont="1" applyBorder="1" applyAlignment="1">
      <alignment horizontal="left" vertical="center" wrapText="1"/>
    </xf>
    <xf numFmtId="0" fontId="11" fillId="0" borderId="0" xfId="5" applyFont="1" applyBorder="1" applyAlignment="1">
      <alignment horizontal="center" wrapText="1"/>
    </xf>
    <xf numFmtId="4" fontId="17" fillId="0" borderId="0" xfId="5" applyNumberFormat="1" applyFont="1" applyBorder="1" applyAlignment="1">
      <alignment horizontal="right"/>
    </xf>
    <xf numFmtId="4" fontId="11" fillId="0" borderId="0" xfId="5" applyNumberFormat="1" applyFont="1" applyBorder="1" applyAlignment="1">
      <alignment wrapText="1"/>
    </xf>
    <xf numFmtId="4" fontId="11" fillId="0" borderId="0" xfId="5" applyNumberFormat="1" applyFont="1" applyBorder="1"/>
    <xf numFmtId="1" fontId="14" fillId="0" borderId="0" xfId="5" applyNumberFormat="1" applyFont="1" applyAlignment="1">
      <alignment horizontal="center" vertical="top"/>
    </xf>
    <xf numFmtId="1" fontId="14" fillId="2" borderId="1" xfId="5" applyNumberFormat="1" applyFont="1" applyFill="1" applyBorder="1" applyAlignment="1">
      <alignment horizontal="center" vertical="top"/>
    </xf>
    <xf numFmtId="4" fontId="11" fillId="0" borderId="0" xfId="5" applyNumberFormat="1" applyFont="1" applyAlignment="1">
      <alignment horizontal="left" vertical="center" wrapText="1"/>
    </xf>
    <xf numFmtId="0" fontId="19" fillId="2" borderId="0" xfId="5" applyFont="1" applyFill="1" applyAlignment="1">
      <alignment horizontal="left" vertical="center" wrapText="1"/>
    </xf>
    <xf numFmtId="0" fontId="11" fillId="0" borderId="0" xfId="5" applyFont="1" applyBorder="1" applyAlignment="1">
      <alignment horizontal="center"/>
    </xf>
    <xf numFmtId="4" fontId="11" fillId="0" borderId="0" xfId="5" applyNumberFormat="1" applyFont="1" applyBorder="1" applyAlignment="1">
      <alignment horizontal="right"/>
    </xf>
    <xf numFmtId="0" fontId="11" fillId="0" borderId="0" xfId="5" applyFont="1" applyBorder="1" applyAlignment="1">
      <alignment horizontal="right"/>
    </xf>
    <xf numFmtId="0" fontId="11" fillId="0" borderId="0" xfId="5" applyFont="1" applyBorder="1"/>
    <xf numFmtId="4" fontId="14" fillId="2" borderId="0" xfId="5" applyNumberFormat="1" applyFont="1" applyFill="1" applyBorder="1"/>
    <xf numFmtId="0" fontId="11" fillId="2" borderId="0" xfId="5" applyFont="1" applyFill="1" applyBorder="1" applyAlignment="1">
      <alignment horizontal="center"/>
    </xf>
    <xf numFmtId="4" fontId="17" fillId="2" borderId="0" xfId="5" applyNumberFormat="1" applyFont="1" applyFill="1" applyBorder="1" applyAlignment="1">
      <alignment horizontal="right"/>
    </xf>
    <xf numFmtId="4" fontId="11" fillId="2" borderId="0" xfId="5" applyNumberFormat="1" applyFont="1" applyFill="1" applyBorder="1"/>
    <xf numFmtId="0" fontId="11" fillId="0" borderId="0" xfId="5" applyFont="1" applyFill="1" applyBorder="1" applyAlignment="1">
      <alignment horizontal="right"/>
    </xf>
    <xf numFmtId="0" fontId="11" fillId="0" borderId="0" xfId="5" applyFont="1" applyFill="1" applyBorder="1"/>
    <xf numFmtId="0" fontId="13" fillId="2" borderId="0" xfId="5" applyFont="1" applyFill="1" applyBorder="1" applyAlignment="1">
      <alignment vertical="center" wrapText="1"/>
    </xf>
    <xf numFmtId="0" fontId="13" fillId="2" borderId="0" xfId="5" applyFont="1" applyFill="1" applyBorder="1" applyAlignment="1">
      <alignment horizontal="center" vertical="center" wrapText="1"/>
    </xf>
    <xf numFmtId="4" fontId="13" fillId="2" borderId="0" xfId="5" applyNumberFormat="1" applyFont="1" applyFill="1" applyBorder="1" applyAlignment="1">
      <alignment horizontal="center" vertical="center"/>
    </xf>
    <xf numFmtId="4" fontId="13" fillId="2" borderId="0" xfId="5" applyNumberFormat="1" applyFont="1" applyFill="1" applyBorder="1" applyAlignment="1">
      <alignment horizontal="center" vertical="center" wrapText="1"/>
    </xf>
    <xf numFmtId="0" fontId="12" fillId="0" borderId="0" xfId="5" applyFont="1" applyBorder="1" applyAlignment="1">
      <alignment vertical="center"/>
    </xf>
    <xf numFmtId="0" fontId="14" fillId="2" borderId="0" xfId="5" applyFont="1" applyFill="1" applyBorder="1" applyAlignment="1">
      <alignment horizontal="left" vertical="center" wrapText="1"/>
    </xf>
    <xf numFmtId="4" fontId="11" fillId="2" borderId="0" xfId="5" applyNumberFormat="1" applyFont="1" applyFill="1" applyBorder="1" applyAlignment="1">
      <alignment wrapText="1"/>
    </xf>
    <xf numFmtId="0" fontId="14" fillId="0" borderId="0" xfId="5" applyFont="1" applyBorder="1" applyAlignment="1">
      <alignment horizontal="left" vertical="center" wrapText="1"/>
    </xf>
    <xf numFmtId="0" fontId="11" fillId="0" borderId="0" xfId="5" quotePrefix="1" applyFont="1" applyBorder="1" applyAlignment="1">
      <alignment horizontal="left" vertical="center" wrapText="1"/>
    </xf>
    <xf numFmtId="4" fontId="11" fillId="0" borderId="0" xfId="5" applyNumberFormat="1" applyFont="1" applyFill="1" applyBorder="1" applyAlignment="1">
      <alignment horizontal="right"/>
    </xf>
    <xf numFmtId="0" fontId="11" fillId="0" borderId="0" xfId="5" applyFont="1" applyBorder="1" applyAlignment="1">
      <alignment horizontal="right" vertical="center" wrapText="1"/>
    </xf>
    <xf numFmtId="0" fontId="11" fillId="0" borderId="0" xfId="5" applyFont="1" applyBorder="1" applyAlignment="1">
      <alignment horizontal="right" wrapText="1"/>
    </xf>
    <xf numFmtId="0" fontId="16" fillId="0" borderId="0" xfId="5" applyFont="1" applyBorder="1" applyAlignment="1">
      <alignment horizontal="left" vertical="center" wrapText="1"/>
    </xf>
    <xf numFmtId="0" fontId="16" fillId="0" borderId="0" xfId="5" applyFont="1" applyBorder="1" applyAlignment="1">
      <alignment horizontal="center"/>
    </xf>
    <xf numFmtId="4" fontId="18" fillId="0" borderId="0" xfId="5" applyNumberFormat="1" applyFont="1" applyBorder="1" applyAlignment="1">
      <alignment horizontal="right"/>
    </xf>
    <xf numFmtId="4" fontId="15" fillId="0" borderId="0" xfId="5" applyNumberFormat="1" applyFont="1" applyBorder="1"/>
    <xf numFmtId="0" fontId="16" fillId="0" borderId="0" xfId="5" applyFont="1" applyBorder="1" applyAlignment="1">
      <alignment horizontal="right"/>
    </xf>
    <xf numFmtId="0" fontId="16" fillId="0" borderId="0" xfId="5" applyFont="1" applyBorder="1"/>
    <xf numFmtId="0" fontId="17" fillId="0" borderId="0" xfId="5" applyFont="1" applyBorder="1"/>
    <xf numFmtId="0" fontId="14" fillId="2" borderId="0" xfId="5" applyFont="1" applyFill="1" applyBorder="1" applyAlignment="1">
      <alignment horizontal="right" vertical="center" wrapText="1"/>
    </xf>
    <xf numFmtId="0" fontId="11" fillId="0" borderId="0" xfId="5" applyFont="1" applyFill="1" applyBorder="1" applyAlignment="1">
      <alignment horizontal="left" vertical="center" wrapText="1"/>
    </xf>
    <xf numFmtId="4" fontId="11" fillId="0" borderId="0" xfId="5" applyNumberFormat="1" applyFont="1" applyFill="1" applyBorder="1" applyAlignment="1">
      <alignment wrapText="1"/>
    </xf>
    <xf numFmtId="2" fontId="11" fillId="0" borderId="0" xfId="5" applyNumberFormat="1" applyFont="1" applyBorder="1"/>
    <xf numFmtId="2" fontId="11" fillId="2" borderId="0" xfId="5" applyNumberFormat="1" applyFont="1" applyFill="1" applyBorder="1" applyAlignment="1">
      <alignment wrapText="1"/>
    </xf>
    <xf numFmtId="2" fontId="11" fillId="0" borderId="0" xfId="5" applyNumberFormat="1" applyFont="1" applyBorder="1" applyAlignment="1">
      <alignment wrapText="1"/>
    </xf>
    <xf numFmtId="1" fontId="11" fillId="0" borderId="0" xfId="5" applyNumberFormat="1" applyFont="1" applyBorder="1" applyAlignment="1">
      <alignment horizontal="center" vertical="top"/>
    </xf>
    <xf numFmtId="1" fontId="11" fillId="2" borderId="0" xfId="5" applyNumberFormat="1" applyFont="1" applyFill="1" applyBorder="1" applyAlignment="1">
      <alignment horizontal="center" vertical="top"/>
    </xf>
    <xf numFmtId="1" fontId="13" fillId="2" borderId="0" xfId="5" applyNumberFormat="1" applyFont="1" applyFill="1" applyBorder="1" applyAlignment="1">
      <alignment horizontal="center" vertical="center" wrapText="1"/>
    </xf>
    <xf numFmtId="1" fontId="15" fillId="0" borderId="0" xfId="5" applyNumberFormat="1" applyFont="1" applyBorder="1" applyAlignment="1">
      <alignment horizontal="center" vertical="top"/>
    </xf>
    <xf numFmtId="0" fontId="14" fillId="2" borderId="0" xfId="5" applyFont="1" applyFill="1" applyBorder="1" applyAlignment="1">
      <alignment horizontal="right" vertical="center" wrapText="1"/>
    </xf>
    <xf numFmtId="1" fontId="14" fillId="2" borderId="0" xfId="5" applyNumberFormat="1" applyFont="1" applyFill="1" applyBorder="1" applyAlignment="1">
      <alignment horizontal="center" vertical="top"/>
    </xf>
    <xf numFmtId="1" fontId="14" fillId="0" borderId="0" xfId="5" applyNumberFormat="1" applyFont="1" applyFill="1" applyBorder="1" applyAlignment="1">
      <alignment horizontal="center" vertical="top"/>
    </xf>
    <xf numFmtId="4" fontId="14" fillId="2" borderId="1" xfId="5" applyNumberFormat="1" applyFont="1" applyFill="1" applyBorder="1" applyAlignment="1">
      <alignment horizontal="right" vertical="center" wrapText="1"/>
    </xf>
    <xf numFmtId="0" fontId="3" fillId="0" borderId="0" xfId="0" applyFont="1" applyAlignment="1">
      <alignment horizontal="justify" vertical="top"/>
    </xf>
    <xf numFmtId="0" fontId="14" fillId="2" borderId="0" xfId="5" applyFont="1" applyFill="1" applyBorder="1" applyAlignment="1">
      <alignment horizontal="right" vertical="center" wrapText="1"/>
    </xf>
    <xf numFmtId="1" fontId="11" fillId="0" borderId="0" xfId="5" applyNumberFormat="1" applyFont="1" applyFill="1" applyBorder="1" applyAlignment="1">
      <alignment horizontal="center" vertical="top"/>
    </xf>
    <xf numFmtId="4" fontId="15" fillId="0" borderId="0" xfId="5" applyNumberFormat="1" applyFont="1" applyBorder="1" applyAlignment="1">
      <alignment horizontal="right"/>
    </xf>
    <xf numFmtId="4" fontId="18" fillId="0" borderId="0" xfId="5" applyNumberFormat="1" applyFont="1" applyFill="1" applyBorder="1" applyAlignment="1">
      <alignment horizontal="right"/>
    </xf>
    <xf numFmtId="1" fontId="15" fillId="0" borderId="0" xfId="5" applyNumberFormat="1" applyFont="1" applyFill="1" applyBorder="1" applyAlignment="1">
      <alignment horizontal="center" vertical="top"/>
    </xf>
    <xf numFmtId="0" fontId="16" fillId="0" borderId="0" xfId="5" applyFont="1" applyFill="1" applyBorder="1" applyAlignment="1">
      <alignment horizontal="left" vertical="center" wrapText="1"/>
    </xf>
    <xf numFmtId="0" fontId="16" fillId="0" borderId="0" xfId="5" applyFont="1" applyFill="1" applyBorder="1" applyAlignment="1">
      <alignment horizontal="center"/>
    </xf>
    <xf numFmtId="4" fontId="15" fillId="0" borderId="0" xfId="5" applyNumberFormat="1" applyFont="1" applyFill="1" applyBorder="1"/>
    <xf numFmtId="0" fontId="16" fillId="0" borderId="0" xfId="5" applyFont="1" applyFill="1" applyBorder="1" applyAlignment="1">
      <alignment horizontal="right"/>
    </xf>
    <xf numFmtId="0" fontId="16" fillId="0" borderId="0" xfId="5" applyFont="1" applyFill="1" applyBorder="1"/>
    <xf numFmtId="0" fontId="14" fillId="0" borderId="0" xfId="5" applyFont="1" applyFill="1" applyBorder="1" applyAlignment="1">
      <alignment horizontal="left" vertical="center" wrapText="1"/>
    </xf>
    <xf numFmtId="4" fontId="15" fillId="0" borderId="0" xfId="5" applyNumberFormat="1" applyFont="1" applyFill="1" applyBorder="1" applyAlignment="1">
      <alignment horizontal="right"/>
    </xf>
    <xf numFmtId="0" fontId="11" fillId="0" borderId="0" xfId="5" applyFont="1" applyBorder="1" applyAlignment="1">
      <alignment wrapText="1"/>
    </xf>
    <xf numFmtId="0" fontId="11" fillId="0" borderId="0" xfId="5" applyFont="1" applyFill="1" applyBorder="1" applyAlignment="1">
      <alignment wrapText="1"/>
    </xf>
    <xf numFmtId="0" fontId="21" fillId="0" borderId="0" xfId="5" applyFont="1" applyBorder="1" applyAlignment="1">
      <alignment horizontal="left" vertical="center" wrapText="1"/>
    </xf>
    <xf numFmtId="0" fontId="14" fillId="2" borderId="0" xfId="5" applyFont="1" applyFill="1" applyBorder="1" applyAlignment="1">
      <alignment horizontal="right" vertical="center" wrapText="1"/>
    </xf>
    <xf numFmtId="4" fontId="22" fillId="0" borderId="0" xfId="5" applyNumberFormat="1" applyFont="1" applyBorder="1" applyAlignment="1">
      <alignment horizontal="right"/>
    </xf>
    <xf numFmtId="0" fontId="22" fillId="0" borderId="0" xfId="5" applyFont="1" applyBorder="1" applyAlignment="1">
      <alignment horizontal="center"/>
    </xf>
    <xf numFmtId="4" fontId="22" fillId="0" borderId="0" xfId="5" applyNumberFormat="1" applyFont="1" applyBorder="1"/>
    <xf numFmtId="4" fontId="11" fillId="0" borderId="0" xfId="0" applyNumberFormat="1" applyFont="1" applyBorder="1" applyAlignment="1">
      <alignment horizontal="right"/>
    </xf>
    <xf numFmtId="0" fontId="17" fillId="0" borderId="0" xfId="5" applyFont="1" applyBorder="1" applyAlignment="1">
      <alignment horizontal="center"/>
    </xf>
    <xf numFmtId="0" fontId="14" fillId="2" borderId="0" xfId="5" applyFont="1" applyFill="1" applyBorder="1" applyAlignment="1">
      <alignment horizontal="right" vertical="center" wrapText="1"/>
    </xf>
    <xf numFmtId="0" fontId="11" fillId="0" borderId="0" xfId="5" applyFont="1" applyBorder="1" applyAlignment="1">
      <alignment horizontal="left" wrapText="1"/>
    </xf>
  </cellXfs>
  <cellStyles count="33">
    <cellStyle name="Comma 10" xfId="1" xr:uid="{00000000-0005-0000-0000-000000000000}"/>
    <cellStyle name="Comma 2" xfId="14" xr:uid="{00000000-0005-0000-0000-000001000000}"/>
    <cellStyle name="Comma 3" xfId="17" xr:uid="{00000000-0005-0000-0000-000002000000}"/>
    <cellStyle name="Comma 35" xfId="6" xr:uid="{00000000-0005-0000-0000-000003000000}"/>
    <cellStyle name="Normal 10 10" xfId="29" xr:uid="{00000000-0005-0000-0000-000004000000}"/>
    <cellStyle name="Normal 14" xfId="27" xr:uid="{00000000-0005-0000-0000-000005000000}"/>
    <cellStyle name="Normal 17" xfId="5" xr:uid="{00000000-0005-0000-0000-000006000000}"/>
    <cellStyle name="Normal 19 2" xfId="12" xr:uid="{00000000-0005-0000-0000-000007000000}"/>
    <cellStyle name="Normal 19 2 2" xfId="19" xr:uid="{00000000-0005-0000-0000-000008000000}"/>
    <cellStyle name="Normal 2" xfId="11" xr:uid="{00000000-0005-0000-0000-000009000000}"/>
    <cellStyle name="Normal 2 2" xfId="13" xr:uid="{00000000-0005-0000-0000-00000A000000}"/>
    <cellStyle name="Normal 2 3" xfId="9" xr:uid="{00000000-0005-0000-0000-00000B000000}"/>
    <cellStyle name="Normal 2 5" xfId="22" xr:uid="{00000000-0005-0000-0000-00000C000000}"/>
    <cellStyle name="Normal 3" xfId="15" xr:uid="{00000000-0005-0000-0000-00000D000000}"/>
    <cellStyle name="Normal 3 2" xfId="16" xr:uid="{00000000-0005-0000-0000-00000E000000}"/>
    <cellStyle name="Normal 35" xfId="28" xr:uid="{00000000-0005-0000-0000-00000F000000}"/>
    <cellStyle name="Normal 4" xfId="3" xr:uid="{00000000-0005-0000-0000-000010000000}"/>
    <cellStyle name="Normal 5 10" xfId="23" xr:uid="{00000000-0005-0000-0000-000011000000}"/>
    <cellStyle name="Normal 5 2" xfId="20" xr:uid="{00000000-0005-0000-0000-000012000000}"/>
    <cellStyle name="Normal 64" xfId="21" xr:uid="{00000000-0005-0000-0000-000013000000}"/>
    <cellStyle name="Normal 9" xfId="4" xr:uid="{00000000-0005-0000-0000-000014000000}"/>
    <cellStyle name="Normalno" xfId="0" builtinId="0"/>
    <cellStyle name="Normalno 11" xfId="25" xr:uid="{00000000-0005-0000-0000-000016000000}"/>
    <cellStyle name="Normalno 16" xfId="32" xr:uid="{00000000-0005-0000-0000-000017000000}"/>
    <cellStyle name="Normalno 2" xfId="7" xr:uid="{00000000-0005-0000-0000-000018000000}"/>
    <cellStyle name="Normalno 7 2" xfId="26" xr:uid="{00000000-0005-0000-0000-000019000000}"/>
    <cellStyle name="Obično 13" xfId="24" xr:uid="{00000000-0005-0000-0000-00001A000000}"/>
    <cellStyle name="Obično 2" xfId="10" xr:uid="{00000000-0005-0000-0000-00001B000000}"/>
    <cellStyle name="Obično 2 2" xfId="31" xr:uid="{00000000-0005-0000-0000-00001C000000}"/>
    <cellStyle name="Obično_Sesvete-Trosk-Elektroinst-00" xfId="30" xr:uid="{00000000-0005-0000-0000-00001D000000}"/>
    <cellStyle name="Stil 1" xfId="18" xr:uid="{00000000-0005-0000-0000-00001E000000}"/>
    <cellStyle name="Style 1" xfId="2" xr:uid="{00000000-0005-0000-0000-00001F000000}"/>
    <cellStyle name="Valuta 4" xfId="8"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M190"/>
  <sheetViews>
    <sheetView tabSelected="1" view="pageBreakPreview" zoomScale="130" zoomScaleNormal="130" zoomScaleSheetLayoutView="130" zoomScalePageLayoutView="70" workbookViewId="0"/>
  </sheetViews>
  <sheetFormatPr defaultColWidth="9.140625" defaultRowHeight="15.75"/>
  <cols>
    <col min="1" max="1" width="4.7109375" style="55" customWidth="1"/>
    <col min="2" max="2" width="47.7109375" style="39" customWidth="1"/>
    <col min="3" max="3" width="6.7109375" style="40" customWidth="1"/>
    <col min="4" max="4" width="9.140625" style="41" customWidth="1"/>
    <col min="5" max="5" width="8.140625" style="42" customWidth="1"/>
    <col min="6" max="6" width="13.140625" style="42" customWidth="1"/>
    <col min="7" max="8" width="5.140625" style="43" customWidth="1"/>
    <col min="9" max="9" width="9.140625" style="43"/>
    <col min="10" max="16384" width="9.140625" style="44"/>
  </cols>
  <sheetData>
    <row r="1" spans="1:12" s="31" customFormat="1" ht="22.5">
      <c r="A1" s="54" t="s">
        <v>13</v>
      </c>
      <c r="B1" s="27" t="s">
        <v>3</v>
      </c>
      <c r="C1" s="28" t="s">
        <v>6</v>
      </c>
      <c r="D1" s="29" t="s">
        <v>0</v>
      </c>
      <c r="E1" s="30" t="s">
        <v>1</v>
      </c>
      <c r="F1" s="29" t="s">
        <v>4</v>
      </c>
    </row>
    <row r="2" spans="1:12" s="20" customFormat="1" ht="12.75">
      <c r="A2" s="52"/>
      <c r="B2" s="34"/>
      <c r="C2" s="17"/>
      <c r="D2" s="10"/>
      <c r="E2" s="12"/>
      <c r="F2" s="12"/>
      <c r="G2" s="19"/>
      <c r="H2" s="19"/>
      <c r="I2" s="19"/>
    </row>
    <row r="3" spans="1:12" s="20" customFormat="1" ht="12.75">
      <c r="A3" s="53">
        <v>1</v>
      </c>
      <c r="B3" s="32" t="s">
        <v>16</v>
      </c>
      <c r="C3" s="22"/>
      <c r="D3" s="23"/>
      <c r="E3" s="33"/>
      <c r="F3" s="24"/>
      <c r="G3" s="19"/>
      <c r="H3" s="19"/>
      <c r="I3" s="19"/>
    </row>
    <row r="4" spans="1:12" s="20" customFormat="1" ht="12.75">
      <c r="A4" s="52"/>
      <c r="B4" s="34" t="s">
        <v>33</v>
      </c>
      <c r="C4" s="9"/>
      <c r="D4" s="10"/>
      <c r="E4" s="12"/>
      <c r="F4" s="12"/>
      <c r="G4" s="19"/>
      <c r="H4" s="19"/>
      <c r="I4" s="19"/>
    </row>
    <row r="5" spans="1:12" s="20" customFormat="1" ht="178.5">
      <c r="A5" s="52"/>
      <c r="B5" s="8" t="s">
        <v>153</v>
      </c>
      <c r="C5" s="9"/>
      <c r="D5" s="10"/>
      <c r="E5" s="12"/>
      <c r="F5" s="12"/>
      <c r="G5" s="19"/>
      <c r="H5" s="19"/>
      <c r="I5" s="19"/>
    </row>
    <row r="6" spans="1:12" s="20" customFormat="1" ht="76.5">
      <c r="A6" s="52"/>
      <c r="B6" s="8" t="s">
        <v>115</v>
      </c>
      <c r="C6" s="9"/>
      <c r="D6" s="10"/>
      <c r="E6" s="12"/>
      <c r="F6" s="12"/>
      <c r="G6" s="19"/>
      <c r="H6" s="19"/>
      <c r="I6" s="19"/>
    </row>
    <row r="7" spans="1:12" s="20" customFormat="1" ht="102">
      <c r="A7" s="52"/>
      <c r="B7" s="8" t="s">
        <v>154</v>
      </c>
      <c r="C7" s="9"/>
      <c r="D7" s="10"/>
      <c r="E7" s="12"/>
      <c r="F7" s="12"/>
      <c r="G7" s="19"/>
      <c r="H7" s="19"/>
      <c r="I7" s="19"/>
    </row>
    <row r="8" spans="1:12" s="20" customFormat="1" ht="12.75">
      <c r="A8" s="52" t="s">
        <v>21</v>
      </c>
      <c r="B8" s="34" t="s">
        <v>51</v>
      </c>
      <c r="C8" s="9"/>
      <c r="D8" s="10"/>
      <c r="E8" s="12"/>
      <c r="F8" s="12"/>
      <c r="G8" s="19"/>
      <c r="H8" s="19"/>
      <c r="I8" s="19"/>
    </row>
    <row r="9" spans="1:12" s="20" customFormat="1" ht="233.25" customHeight="1">
      <c r="A9" s="52"/>
      <c r="B9" s="8" t="s">
        <v>81</v>
      </c>
      <c r="C9" s="17" t="s">
        <v>44</v>
      </c>
      <c r="D9" s="18">
        <v>64</v>
      </c>
      <c r="E9" s="12">
        <v>0</v>
      </c>
      <c r="F9" s="80">
        <f t="shared" ref="F9" si="0">ROUND(D9*E9,2)</f>
        <v>0</v>
      </c>
      <c r="G9" s="19"/>
      <c r="H9" s="19"/>
      <c r="I9" s="73"/>
      <c r="J9" s="73"/>
      <c r="K9" s="73"/>
      <c r="L9" s="73"/>
    </row>
    <row r="10" spans="1:12" s="20" customFormat="1" ht="12.75">
      <c r="A10" s="52"/>
      <c r="B10" s="8"/>
      <c r="C10" s="9"/>
      <c r="D10" s="10"/>
      <c r="E10" s="12"/>
      <c r="F10" s="12"/>
      <c r="G10" s="19"/>
      <c r="H10" s="19"/>
      <c r="I10" s="19"/>
    </row>
    <row r="11" spans="1:12" s="20" customFormat="1" ht="12.75">
      <c r="A11" s="52" t="s">
        <v>22</v>
      </c>
      <c r="B11" s="34" t="s">
        <v>52</v>
      </c>
      <c r="C11" s="9"/>
      <c r="D11" s="10"/>
      <c r="E11" s="12"/>
      <c r="F11" s="12"/>
      <c r="G11" s="19"/>
      <c r="H11" s="19"/>
      <c r="I11" s="19"/>
    </row>
    <row r="12" spans="1:12" s="20" customFormat="1" ht="176.25" customHeight="1">
      <c r="A12" s="52"/>
      <c r="B12" s="8" t="s">
        <v>84</v>
      </c>
      <c r="C12" s="17" t="s">
        <v>44</v>
      </c>
      <c r="D12" s="18">
        <v>444</v>
      </c>
      <c r="E12" s="12">
        <v>0</v>
      </c>
      <c r="F12" s="80">
        <f t="shared" ref="F12" si="1">ROUND(D12*E12,2)</f>
        <v>0</v>
      </c>
      <c r="G12" s="19"/>
      <c r="H12" s="19"/>
      <c r="I12" s="19"/>
    </row>
    <row r="13" spans="1:12" s="20" customFormat="1" ht="12.75">
      <c r="A13" s="52"/>
      <c r="B13" s="8"/>
      <c r="C13" s="9"/>
      <c r="D13" s="10"/>
      <c r="E13" s="12"/>
      <c r="F13" s="12"/>
      <c r="G13" s="19"/>
      <c r="H13" s="19"/>
      <c r="I13" s="19"/>
    </row>
    <row r="14" spans="1:12" s="20" customFormat="1" ht="12.75">
      <c r="A14" s="52" t="s">
        <v>118</v>
      </c>
      <c r="B14" s="34" t="s">
        <v>116</v>
      </c>
      <c r="C14" s="9"/>
      <c r="D14" s="10"/>
      <c r="E14" s="12"/>
      <c r="F14" s="12"/>
      <c r="G14" s="19"/>
      <c r="H14" s="19"/>
      <c r="I14" s="19"/>
    </row>
    <row r="15" spans="1:12" s="20" customFormat="1" ht="25.5">
      <c r="A15" s="52"/>
      <c r="B15" s="8" t="s">
        <v>117</v>
      </c>
      <c r="C15" s="17" t="s">
        <v>44</v>
      </c>
      <c r="D15" s="18">
        <f>D9</f>
        <v>64</v>
      </c>
      <c r="E15" s="12">
        <v>0</v>
      </c>
      <c r="F15" s="80">
        <f t="shared" ref="F15" si="2">ROUND(D15*E15,2)</f>
        <v>0</v>
      </c>
      <c r="G15" s="19"/>
      <c r="H15" s="19"/>
      <c r="I15" s="83"/>
      <c r="J15" s="83"/>
      <c r="K15" s="83"/>
      <c r="L15" s="83"/>
    </row>
    <row r="16" spans="1:12" s="20" customFormat="1" ht="12.75">
      <c r="A16" s="52"/>
      <c r="B16" s="8"/>
      <c r="C16" s="17"/>
      <c r="D16" s="18"/>
      <c r="E16" s="12"/>
      <c r="F16" s="12"/>
      <c r="G16" s="19"/>
      <c r="H16" s="19"/>
      <c r="I16" s="19"/>
    </row>
    <row r="17" spans="1:11" s="20" customFormat="1" ht="12.75">
      <c r="A17" s="52" t="s">
        <v>23</v>
      </c>
      <c r="B17" s="34" t="s">
        <v>53</v>
      </c>
      <c r="C17" s="9"/>
      <c r="D17" s="10"/>
      <c r="E17" s="12"/>
      <c r="F17" s="12"/>
      <c r="G17" s="19"/>
      <c r="H17" s="19"/>
      <c r="I17" s="19"/>
    </row>
    <row r="18" spans="1:11" s="20" customFormat="1" ht="51">
      <c r="A18" s="52"/>
      <c r="B18" s="8" t="s">
        <v>73</v>
      </c>
      <c r="C18" s="17" t="s">
        <v>44</v>
      </c>
      <c r="D18" s="18">
        <v>62</v>
      </c>
      <c r="E18" s="12">
        <v>0</v>
      </c>
      <c r="F18" s="80">
        <f t="shared" ref="F18" si="3">ROUND(D18*E18,2)</f>
        <v>0</v>
      </c>
      <c r="G18" s="19"/>
      <c r="H18" s="19"/>
      <c r="I18" s="19"/>
    </row>
    <row r="19" spans="1:11" s="20" customFormat="1" ht="12.75">
      <c r="A19" s="52"/>
      <c r="B19" s="8"/>
      <c r="C19" s="17"/>
      <c r="D19" s="18"/>
      <c r="E19" s="12"/>
      <c r="F19" s="12"/>
      <c r="G19" s="19"/>
      <c r="H19" s="19"/>
      <c r="I19" s="19"/>
    </row>
    <row r="20" spans="1:11" s="20" customFormat="1" ht="12.75">
      <c r="A20" s="52" t="s">
        <v>24</v>
      </c>
      <c r="B20" s="34" t="s">
        <v>130</v>
      </c>
      <c r="C20" s="9"/>
      <c r="D20" s="10"/>
      <c r="E20" s="12"/>
      <c r="F20" s="12"/>
      <c r="G20" s="19"/>
      <c r="H20" s="19"/>
      <c r="I20" s="19"/>
    </row>
    <row r="21" spans="1:11" s="20" customFormat="1" ht="25.5">
      <c r="A21" s="52"/>
      <c r="B21" s="8" t="s">
        <v>131</v>
      </c>
      <c r="C21" s="17" t="s">
        <v>44</v>
      </c>
      <c r="D21" s="18">
        <v>62</v>
      </c>
      <c r="E21" s="12">
        <v>0</v>
      </c>
      <c r="F21" s="80">
        <f t="shared" ref="F21" si="4">ROUND(D21*E21,2)</f>
        <v>0</v>
      </c>
      <c r="G21" s="19"/>
      <c r="H21" s="19"/>
      <c r="I21" s="19"/>
    </row>
    <row r="22" spans="1:11" s="20" customFormat="1" ht="12.75">
      <c r="A22" s="52"/>
      <c r="B22" s="8"/>
      <c r="C22" s="17"/>
      <c r="D22" s="18"/>
      <c r="E22" s="12"/>
      <c r="F22" s="12"/>
      <c r="G22" s="19"/>
      <c r="H22" s="19"/>
      <c r="I22" s="19"/>
    </row>
    <row r="23" spans="1:11" s="20" customFormat="1" ht="12.75">
      <c r="A23" s="52" t="s">
        <v>129</v>
      </c>
      <c r="B23" s="34" t="s">
        <v>89</v>
      </c>
      <c r="C23" s="9"/>
      <c r="D23" s="10"/>
      <c r="E23" s="12"/>
      <c r="F23" s="12"/>
      <c r="G23" s="19"/>
      <c r="H23" s="19"/>
      <c r="I23" s="19"/>
    </row>
    <row r="24" spans="1:11" s="20" customFormat="1" ht="63.75">
      <c r="A24" s="52"/>
      <c r="B24" s="8" t="s">
        <v>98</v>
      </c>
      <c r="C24" s="17" t="s">
        <v>62</v>
      </c>
      <c r="D24" s="18">
        <f>4*8</f>
        <v>32</v>
      </c>
      <c r="E24" s="12">
        <v>0</v>
      </c>
      <c r="F24" s="80">
        <f t="shared" ref="F24" si="5">ROUND(D24*E24,2)</f>
        <v>0</v>
      </c>
      <c r="G24" s="19"/>
      <c r="H24" s="19"/>
      <c r="I24" s="19"/>
    </row>
    <row r="25" spans="1:11" s="20" customFormat="1" ht="12.75">
      <c r="A25" s="52"/>
      <c r="B25" s="8"/>
      <c r="C25" s="17"/>
      <c r="D25" s="18"/>
      <c r="E25" s="12"/>
      <c r="F25" s="12"/>
      <c r="G25" s="19"/>
      <c r="H25" s="19"/>
      <c r="I25" s="19"/>
    </row>
    <row r="26" spans="1:11" s="20" customFormat="1" ht="12.75">
      <c r="A26" s="52" t="s">
        <v>25</v>
      </c>
      <c r="B26" s="34" t="s">
        <v>46</v>
      </c>
      <c r="C26" s="9"/>
      <c r="D26" s="10"/>
      <c r="E26" s="12"/>
      <c r="F26" s="12"/>
      <c r="G26" s="19"/>
      <c r="H26" s="19"/>
      <c r="I26" s="19"/>
    </row>
    <row r="27" spans="1:11" s="20" customFormat="1" ht="140.25">
      <c r="A27" s="52"/>
      <c r="B27" s="8" t="s">
        <v>136</v>
      </c>
      <c r="C27" s="17" t="s">
        <v>34</v>
      </c>
      <c r="D27" s="18">
        <v>1</v>
      </c>
      <c r="E27" s="12">
        <v>0</v>
      </c>
      <c r="F27" s="80">
        <f t="shared" ref="F27" si="6">ROUND(D27*E27,2)</f>
        <v>0</v>
      </c>
      <c r="G27" s="19"/>
      <c r="H27" s="19"/>
      <c r="I27" s="19"/>
    </row>
    <row r="28" spans="1:11" s="20" customFormat="1" ht="12.75">
      <c r="A28" s="52"/>
      <c r="B28" s="8"/>
      <c r="C28" s="9"/>
      <c r="D28" s="10"/>
      <c r="E28" s="12"/>
      <c r="F28" s="12"/>
      <c r="G28" s="19"/>
      <c r="H28" s="19"/>
      <c r="I28" s="19"/>
    </row>
    <row r="29" spans="1:11" s="20" customFormat="1" ht="12.75">
      <c r="A29" s="52" t="s">
        <v>132</v>
      </c>
      <c r="B29" s="34" t="s">
        <v>114</v>
      </c>
      <c r="C29" s="9"/>
      <c r="D29" s="10"/>
      <c r="E29" s="12"/>
      <c r="F29" s="12"/>
      <c r="G29" s="19"/>
      <c r="H29" s="19"/>
      <c r="I29" s="19"/>
    </row>
    <row r="30" spans="1:11" s="20" customFormat="1" ht="38.25">
      <c r="A30" s="52"/>
      <c r="B30" s="8" t="s">
        <v>119</v>
      </c>
      <c r="C30" s="17" t="s">
        <v>34</v>
      </c>
      <c r="D30" s="18">
        <v>1</v>
      </c>
      <c r="E30" s="12">
        <v>0</v>
      </c>
      <c r="F30" s="80">
        <f t="shared" ref="F30" si="7">ROUND(D30*E30,2)</f>
        <v>0</v>
      </c>
      <c r="G30" s="19"/>
      <c r="H30" s="19"/>
      <c r="I30" s="73"/>
      <c r="J30" s="73"/>
      <c r="K30" s="73"/>
    </row>
    <row r="31" spans="1:11" s="20" customFormat="1" ht="12.75">
      <c r="A31" s="52"/>
      <c r="B31" s="8"/>
      <c r="C31" s="9"/>
      <c r="D31" s="10"/>
      <c r="E31" s="12"/>
      <c r="F31" s="12"/>
      <c r="G31" s="19"/>
      <c r="H31" s="19"/>
      <c r="I31" s="19"/>
    </row>
    <row r="32" spans="1:11" s="20" customFormat="1" ht="12.75">
      <c r="A32" s="52" t="s">
        <v>26</v>
      </c>
      <c r="B32" s="34" t="s">
        <v>74</v>
      </c>
      <c r="C32" s="9"/>
      <c r="D32" s="10"/>
      <c r="E32" s="12"/>
      <c r="F32" s="12"/>
      <c r="G32" s="19"/>
      <c r="H32" s="19"/>
      <c r="I32" s="19"/>
    </row>
    <row r="33" spans="1:11" s="20" customFormat="1" ht="51">
      <c r="A33" s="52"/>
      <c r="B33" s="8" t="s">
        <v>155</v>
      </c>
      <c r="C33" s="17" t="s">
        <v>34</v>
      </c>
      <c r="D33" s="18">
        <v>1</v>
      </c>
      <c r="E33" s="12">
        <v>0</v>
      </c>
      <c r="F33" s="80">
        <f t="shared" ref="F33" si="8">ROUND(D33*E33,2)</f>
        <v>0</v>
      </c>
      <c r="G33" s="19"/>
      <c r="H33" s="19"/>
      <c r="I33" s="73"/>
      <c r="J33" s="73"/>
      <c r="K33" s="73"/>
    </row>
    <row r="34" spans="1:11" s="20" customFormat="1" ht="12.75">
      <c r="A34" s="52"/>
      <c r="B34" s="8"/>
      <c r="C34" s="9"/>
      <c r="D34" s="10"/>
      <c r="E34" s="12"/>
      <c r="F34" s="12"/>
      <c r="G34" s="19"/>
      <c r="H34" s="19"/>
      <c r="I34" s="19"/>
    </row>
    <row r="35" spans="1:11" s="20" customFormat="1" ht="12.75">
      <c r="A35" s="52" t="s">
        <v>27</v>
      </c>
      <c r="B35" s="34" t="s">
        <v>83</v>
      </c>
      <c r="C35" s="9"/>
      <c r="D35" s="10"/>
      <c r="E35" s="12"/>
      <c r="F35" s="12"/>
      <c r="G35" s="19"/>
      <c r="H35" s="19"/>
      <c r="I35" s="19"/>
    </row>
    <row r="36" spans="1:11" s="20" customFormat="1" ht="89.25">
      <c r="A36" s="52"/>
      <c r="B36" s="8" t="s">
        <v>120</v>
      </c>
      <c r="C36" s="17" t="s">
        <v>34</v>
      </c>
      <c r="D36" s="18">
        <v>1</v>
      </c>
      <c r="E36" s="12">
        <v>0</v>
      </c>
      <c r="F36" s="80">
        <f t="shared" ref="F36" si="9">ROUND(D36*E36,2)</f>
        <v>0</v>
      </c>
      <c r="G36" s="19"/>
      <c r="H36" s="19"/>
      <c r="I36" s="19"/>
    </row>
    <row r="37" spans="1:11" s="20" customFormat="1" ht="12.75">
      <c r="A37" s="52"/>
      <c r="B37" s="60"/>
      <c r="C37" s="9"/>
      <c r="D37" s="10"/>
      <c r="E37" s="12"/>
      <c r="F37" s="12"/>
      <c r="G37" s="19"/>
      <c r="H37" s="19"/>
      <c r="I37" s="19"/>
    </row>
    <row r="38" spans="1:11" s="20" customFormat="1" ht="12.75">
      <c r="A38" s="52" t="s">
        <v>31</v>
      </c>
      <c r="B38" s="34" t="s">
        <v>12</v>
      </c>
      <c r="C38" s="17"/>
      <c r="D38" s="10"/>
      <c r="E38" s="12"/>
      <c r="F38" s="12"/>
      <c r="G38" s="19"/>
      <c r="H38" s="19"/>
      <c r="I38" s="19"/>
    </row>
    <row r="39" spans="1:11" s="20" customFormat="1" ht="12.75">
      <c r="A39" s="52"/>
      <c r="B39" s="8" t="s">
        <v>8</v>
      </c>
      <c r="C39" s="17"/>
      <c r="D39" s="10"/>
      <c r="E39" s="12"/>
      <c r="F39" s="12"/>
      <c r="G39" s="19"/>
      <c r="H39" s="19"/>
      <c r="I39" s="19"/>
    </row>
    <row r="40" spans="1:11" s="20" customFormat="1" ht="25.5">
      <c r="A40" s="52"/>
      <c r="B40" s="35" t="s">
        <v>9</v>
      </c>
      <c r="C40" s="9"/>
      <c r="D40" s="10"/>
      <c r="E40" s="11"/>
      <c r="F40" s="12"/>
      <c r="G40" s="19"/>
      <c r="H40" s="19"/>
      <c r="I40" s="19"/>
    </row>
    <row r="41" spans="1:11" s="20" customFormat="1" ht="12.75">
      <c r="A41" s="52"/>
      <c r="B41" s="35" t="s">
        <v>10</v>
      </c>
      <c r="C41" s="17"/>
      <c r="D41" s="10"/>
      <c r="E41" s="12"/>
      <c r="F41" s="12"/>
      <c r="G41" s="19"/>
      <c r="H41" s="19"/>
      <c r="I41" s="19"/>
    </row>
    <row r="42" spans="1:11" s="20" customFormat="1" ht="51">
      <c r="A42" s="52"/>
      <c r="B42" s="8" t="s">
        <v>47</v>
      </c>
      <c r="C42" s="17"/>
      <c r="D42" s="10"/>
      <c r="E42" s="12"/>
      <c r="F42" s="12"/>
      <c r="G42" s="19"/>
      <c r="H42" s="19"/>
      <c r="I42" s="19"/>
    </row>
    <row r="43" spans="1:11" s="20" customFormat="1" ht="25.5">
      <c r="A43" s="52"/>
      <c r="B43" s="8" t="s">
        <v>11</v>
      </c>
      <c r="C43" s="17" t="s">
        <v>5</v>
      </c>
      <c r="D43" s="18">
        <v>1</v>
      </c>
      <c r="E43" s="12">
        <v>0</v>
      </c>
      <c r="F43" s="80">
        <f t="shared" ref="F43" si="10">ROUND(D43*E43,2)</f>
        <v>0</v>
      </c>
      <c r="G43" s="19"/>
      <c r="H43" s="19"/>
      <c r="I43" s="19"/>
    </row>
    <row r="44" spans="1:11" s="20" customFormat="1" ht="12.75">
      <c r="A44" s="52"/>
      <c r="B44" s="8"/>
      <c r="C44" s="17"/>
      <c r="D44" s="18"/>
      <c r="E44" s="12"/>
      <c r="F44" s="12"/>
      <c r="G44" s="19"/>
      <c r="H44" s="19"/>
      <c r="I44" s="19"/>
    </row>
    <row r="45" spans="1:11" s="20" customFormat="1" ht="12.75">
      <c r="A45" s="52" t="s">
        <v>32</v>
      </c>
      <c r="B45" s="34" t="s">
        <v>150</v>
      </c>
      <c r="C45" s="17"/>
      <c r="D45" s="36"/>
      <c r="E45" s="12"/>
      <c r="F45" s="12"/>
      <c r="G45" s="19"/>
      <c r="H45" s="19"/>
      <c r="I45" s="19"/>
    </row>
    <row r="46" spans="1:11" s="20" customFormat="1" ht="69" customHeight="1">
      <c r="A46" s="52"/>
      <c r="B46" s="8" t="s">
        <v>148</v>
      </c>
      <c r="C46" s="17" t="s">
        <v>44</v>
      </c>
      <c r="D46" s="18">
        <v>227</v>
      </c>
      <c r="E46" s="12">
        <v>0</v>
      </c>
      <c r="F46" s="80">
        <f t="shared" ref="F46" si="11">ROUND(D46*E46,2)</f>
        <v>0</v>
      </c>
      <c r="G46" s="19"/>
      <c r="H46" s="19"/>
      <c r="I46" s="73"/>
      <c r="J46" s="73"/>
      <c r="K46" s="73"/>
    </row>
    <row r="47" spans="1:11" s="20" customFormat="1" ht="12.75">
      <c r="A47" s="52"/>
      <c r="B47" s="8"/>
      <c r="C47" s="17"/>
      <c r="D47" s="18"/>
      <c r="E47" s="12"/>
      <c r="F47" s="12"/>
      <c r="G47" s="19"/>
      <c r="H47" s="19"/>
      <c r="I47" s="19"/>
    </row>
    <row r="48" spans="1:11" s="20" customFormat="1" ht="12.75">
      <c r="A48" s="52" t="s">
        <v>42</v>
      </c>
      <c r="B48" s="34" t="s">
        <v>49</v>
      </c>
      <c r="C48" s="17"/>
      <c r="D48" s="18"/>
      <c r="E48" s="12"/>
      <c r="F48" s="12"/>
      <c r="G48" s="19"/>
      <c r="H48" s="19"/>
      <c r="I48" s="19"/>
    </row>
    <row r="49" spans="1:11" s="20" customFormat="1" ht="201" customHeight="1">
      <c r="A49" s="52"/>
      <c r="B49" s="8" t="s">
        <v>156</v>
      </c>
      <c r="C49" s="17"/>
      <c r="D49" s="36"/>
      <c r="E49" s="51"/>
      <c r="F49" s="12"/>
      <c r="G49" s="38"/>
      <c r="H49" s="45"/>
      <c r="I49" s="73"/>
      <c r="J49" s="73"/>
      <c r="K49" s="73"/>
    </row>
    <row r="50" spans="1:11" s="20" customFormat="1" ht="12.75">
      <c r="A50" s="52"/>
      <c r="B50" s="8" t="s">
        <v>48</v>
      </c>
      <c r="C50" s="17" t="s">
        <v>44</v>
      </c>
      <c r="D50" s="36">
        <v>72</v>
      </c>
      <c r="E50" s="49">
        <v>0</v>
      </c>
      <c r="F50" s="80">
        <f t="shared" ref="F50" si="12">ROUND(D50*E50,2)</f>
        <v>0</v>
      </c>
      <c r="G50" s="19"/>
    </row>
    <row r="51" spans="1:11" s="20" customFormat="1" ht="12.75">
      <c r="A51" s="52"/>
      <c r="B51" s="8"/>
      <c r="C51" s="17"/>
      <c r="D51" s="18"/>
      <c r="E51" s="12"/>
      <c r="F51" s="12"/>
      <c r="G51" s="19"/>
      <c r="H51" s="19"/>
      <c r="I51" s="19"/>
    </row>
    <row r="52" spans="1:11" s="20" customFormat="1" ht="12.75">
      <c r="A52" s="52" t="s">
        <v>43</v>
      </c>
      <c r="B52" s="34" t="s">
        <v>50</v>
      </c>
      <c r="C52" s="17"/>
      <c r="D52" s="18"/>
      <c r="E52" s="12"/>
      <c r="F52" s="12"/>
      <c r="G52" s="19"/>
      <c r="H52" s="19"/>
      <c r="I52" s="19"/>
    </row>
    <row r="53" spans="1:11" s="20" customFormat="1" ht="204">
      <c r="A53" s="52"/>
      <c r="B53" s="8" t="s">
        <v>157</v>
      </c>
      <c r="C53" s="17"/>
      <c r="D53" s="36"/>
      <c r="E53" s="51"/>
      <c r="F53" s="12"/>
      <c r="G53" s="38"/>
      <c r="H53" s="45"/>
      <c r="I53" s="73"/>
      <c r="J53" s="73"/>
      <c r="K53" s="73"/>
    </row>
    <row r="54" spans="1:11" s="20" customFormat="1" ht="12.75">
      <c r="A54" s="52"/>
      <c r="B54" s="8" t="s">
        <v>48</v>
      </c>
      <c r="C54" s="17" t="s">
        <v>44</v>
      </c>
      <c r="D54" s="36">
        <v>38</v>
      </c>
      <c r="E54" s="49">
        <v>0</v>
      </c>
      <c r="F54" s="80">
        <f t="shared" ref="F54" si="13">ROUND(D54*E54,2)</f>
        <v>0</v>
      </c>
      <c r="G54" s="19"/>
    </row>
    <row r="55" spans="1:11" s="20" customFormat="1" ht="12.75">
      <c r="A55" s="52"/>
      <c r="B55" s="8"/>
      <c r="C55" s="17"/>
      <c r="D55" s="36"/>
      <c r="E55" s="49"/>
      <c r="F55" s="12"/>
      <c r="G55" s="19"/>
    </row>
    <row r="56" spans="1:11" s="20" customFormat="1" ht="12.75">
      <c r="A56" s="52" t="s">
        <v>54</v>
      </c>
      <c r="B56" s="34" t="s">
        <v>57</v>
      </c>
      <c r="C56" s="17"/>
      <c r="D56" s="18"/>
      <c r="E56" s="12"/>
      <c r="F56" s="12"/>
      <c r="G56" s="19"/>
      <c r="H56" s="19"/>
      <c r="I56" s="19"/>
    </row>
    <row r="57" spans="1:11" s="20" customFormat="1" ht="165.75">
      <c r="A57" s="52"/>
      <c r="B57" s="8" t="s">
        <v>158</v>
      </c>
      <c r="C57" s="17"/>
      <c r="D57" s="36"/>
      <c r="E57" s="51"/>
      <c r="F57" s="12"/>
      <c r="G57" s="38"/>
      <c r="H57" s="45"/>
      <c r="I57" s="73"/>
      <c r="J57" s="73"/>
      <c r="K57" s="73"/>
    </row>
    <row r="58" spans="1:11" s="20" customFormat="1" ht="12.75">
      <c r="A58" s="52"/>
      <c r="B58" s="37" t="s">
        <v>55</v>
      </c>
      <c r="C58" s="17" t="s">
        <v>7</v>
      </c>
      <c r="D58" s="36">
        <v>12</v>
      </c>
      <c r="E58" s="49">
        <v>0</v>
      </c>
      <c r="F58" s="80">
        <f t="shared" ref="F58:F60" si="14">ROUND(D58*E58,2)</f>
        <v>0</v>
      </c>
      <c r="G58" s="38"/>
      <c r="H58" s="45"/>
      <c r="I58" s="45"/>
    </row>
    <row r="59" spans="1:11" s="20" customFormat="1" ht="12.75">
      <c r="A59" s="52"/>
      <c r="B59" s="37" t="s">
        <v>56</v>
      </c>
      <c r="C59" s="17" t="s">
        <v>7</v>
      </c>
      <c r="D59" s="36">
        <v>48</v>
      </c>
      <c r="E59" s="49">
        <v>0</v>
      </c>
      <c r="F59" s="80">
        <f t="shared" si="14"/>
        <v>0</v>
      </c>
      <c r="G59" s="38"/>
      <c r="H59" s="45"/>
      <c r="I59" s="45"/>
    </row>
    <row r="60" spans="1:11" s="20" customFormat="1" ht="12.75">
      <c r="A60" s="52"/>
      <c r="B60" s="37" t="s">
        <v>90</v>
      </c>
      <c r="C60" s="17" t="s">
        <v>7</v>
      </c>
      <c r="D60" s="36">
        <v>19</v>
      </c>
      <c r="E60" s="49">
        <v>0</v>
      </c>
      <c r="F60" s="80">
        <f t="shared" si="14"/>
        <v>0</v>
      </c>
      <c r="G60" s="19"/>
    </row>
    <row r="61" spans="1:11" s="20" customFormat="1" ht="12.75">
      <c r="A61" s="52"/>
      <c r="B61" s="37"/>
      <c r="C61" s="17"/>
      <c r="D61" s="36"/>
      <c r="E61" s="49"/>
      <c r="F61" s="12"/>
      <c r="G61" s="19"/>
    </row>
    <row r="62" spans="1:11" s="20" customFormat="1" ht="12.75">
      <c r="A62" s="52" t="s">
        <v>133</v>
      </c>
      <c r="B62" s="34" t="s">
        <v>58</v>
      </c>
      <c r="C62" s="17"/>
      <c r="D62" s="36"/>
      <c r="E62" s="12"/>
      <c r="F62" s="12"/>
      <c r="G62" s="19"/>
      <c r="H62" s="19"/>
      <c r="I62" s="19"/>
    </row>
    <row r="63" spans="1:11" s="20" customFormat="1" ht="76.5">
      <c r="A63" s="52"/>
      <c r="B63" s="8" t="s">
        <v>159</v>
      </c>
      <c r="C63" s="17" t="s">
        <v>45</v>
      </c>
      <c r="D63" s="18">
        <f>(D54+D50)*0.3</f>
        <v>33</v>
      </c>
      <c r="E63" s="12">
        <v>0</v>
      </c>
      <c r="F63" s="80">
        <f t="shared" ref="F63" si="15">ROUND(D63*E63,2)</f>
        <v>0</v>
      </c>
      <c r="G63" s="19"/>
      <c r="H63" s="19"/>
      <c r="I63" s="73"/>
      <c r="J63" s="73"/>
      <c r="K63" s="73"/>
    </row>
    <row r="64" spans="1:11" s="20" customFormat="1" ht="12.75">
      <c r="A64" s="52"/>
      <c r="B64" s="8"/>
      <c r="C64" s="17"/>
      <c r="D64" s="18"/>
      <c r="E64" s="12"/>
      <c r="F64" s="12"/>
      <c r="G64" s="19"/>
      <c r="H64" s="19"/>
      <c r="I64" s="73"/>
      <c r="J64" s="73"/>
      <c r="K64" s="73"/>
    </row>
    <row r="65" spans="1:13" s="20" customFormat="1" ht="12.75">
      <c r="A65" s="52"/>
      <c r="B65" s="8"/>
      <c r="C65" s="9"/>
      <c r="D65" s="10"/>
      <c r="E65" s="11"/>
      <c r="F65" s="12"/>
      <c r="G65" s="37"/>
      <c r="H65" s="38"/>
      <c r="I65" s="19"/>
    </row>
    <row r="66" spans="1:13" s="20" customFormat="1" ht="12.75">
      <c r="A66" s="53"/>
      <c r="B66" s="46" t="s">
        <v>59</v>
      </c>
      <c r="C66" s="22"/>
      <c r="D66" s="23"/>
      <c r="E66" s="24"/>
      <c r="F66" s="21">
        <f>SUM(F6:F65)</f>
        <v>0</v>
      </c>
      <c r="G66" s="19"/>
      <c r="H66" s="19"/>
      <c r="I66" s="19"/>
    </row>
    <row r="67" spans="1:13" s="20" customFormat="1" ht="12.75">
      <c r="A67" s="52"/>
      <c r="B67" s="8"/>
      <c r="C67" s="17"/>
      <c r="D67" s="10"/>
      <c r="E67" s="12"/>
      <c r="F67" s="12"/>
      <c r="G67" s="19"/>
      <c r="H67" s="19"/>
      <c r="I67" s="19"/>
    </row>
    <row r="68" spans="1:13" s="20" customFormat="1" ht="12.75">
      <c r="A68" s="57">
        <v>2</v>
      </c>
      <c r="B68" s="32" t="s">
        <v>60</v>
      </c>
      <c r="C68" s="22"/>
      <c r="D68" s="23"/>
      <c r="E68" s="33"/>
      <c r="F68" s="24"/>
      <c r="G68" s="19"/>
      <c r="H68" s="19"/>
      <c r="I68" s="19"/>
    </row>
    <row r="69" spans="1:13" s="26" customFormat="1" ht="242.25">
      <c r="A69" s="58"/>
      <c r="B69" s="47" t="s">
        <v>99</v>
      </c>
      <c r="C69" s="4"/>
      <c r="D69" s="5"/>
      <c r="E69" s="48"/>
      <c r="F69" s="6"/>
      <c r="G69" s="25"/>
      <c r="H69" s="25"/>
      <c r="I69" s="25"/>
    </row>
    <row r="70" spans="1:13" s="26" customFormat="1" ht="191.25">
      <c r="A70" s="58"/>
      <c r="B70" s="47" t="s">
        <v>100</v>
      </c>
      <c r="C70" s="4"/>
      <c r="D70" s="5"/>
      <c r="E70" s="48"/>
      <c r="F70" s="6"/>
      <c r="G70" s="25"/>
      <c r="H70" s="25"/>
      <c r="I70" s="25"/>
    </row>
    <row r="71" spans="1:13" s="26" customFormat="1" ht="140.25">
      <c r="A71" s="58"/>
      <c r="B71" s="47" t="s">
        <v>111</v>
      </c>
      <c r="C71" s="4"/>
      <c r="D71" s="5"/>
      <c r="E71" s="48"/>
      <c r="F71" s="6"/>
      <c r="G71" s="25"/>
      <c r="H71" s="25"/>
      <c r="I71" s="25"/>
    </row>
    <row r="72" spans="1:13" s="26" customFormat="1" ht="12.75">
      <c r="A72" s="58"/>
      <c r="B72" s="47"/>
      <c r="C72" s="4"/>
      <c r="D72" s="5"/>
      <c r="E72" s="48"/>
      <c r="F72" s="6"/>
      <c r="G72" s="25"/>
      <c r="H72" s="25"/>
      <c r="I72" s="25"/>
    </row>
    <row r="73" spans="1:13" s="20" customFormat="1" ht="12.75">
      <c r="A73" s="52" t="s">
        <v>160</v>
      </c>
      <c r="B73" s="34" t="s">
        <v>72</v>
      </c>
      <c r="C73" s="17"/>
      <c r="D73" s="36"/>
      <c r="E73" s="12"/>
      <c r="F73" s="12"/>
      <c r="G73" s="19"/>
      <c r="H73" s="19"/>
      <c r="I73" s="19"/>
    </row>
    <row r="74" spans="1:13" s="20" customFormat="1" ht="191.25">
      <c r="A74" s="52"/>
      <c r="B74" s="8" t="s">
        <v>121</v>
      </c>
      <c r="C74" s="17"/>
      <c r="D74" s="18"/>
      <c r="E74" s="12"/>
      <c r="F74" s="12"/>
      <c r="G74" s="19"/>
      <c r="H74" s="19"/>
      <c r="I74" s="73"/>
      <c r="J74" s="73"/>
      <c r="K74" s="73"/>
    </row>
    <row r="75" spans="1:13" s="20" customFormat="1" ht="12.75">
      <c r="A75" s="52"/>
      <c r="B75" s="37" t="s">
        <v>71</v>
      </c>
      <c r="C75" s="17" t="s">
        <v>44</v>
      </c>
      <c r="D75" s="18">
        <f>D50</f>
        <v>72</v>
      </c>
      <c r="E75" s="12">
        <v>0</v>
      </c>
      <c r="F75" s="80">
        <f t="shared" ref="F75" si="16">ROUND(D75*E75,2)</f>
        <v>0</v>
      </c>
      <c r="G75" s="19"/>
      <c r="H75" s="19"/>
      <c r="I75" s="19"/>
    </row>
    <row r="76" spans="1:13" s="20" customFormat="1" ht="12.75">
      <c r="A76" s="52"/>
      <c r="B76" s="8"/>
      <c r="C76" s="17"/>
      <c r="D76" s="18"/>
      <c r="E76" s="12"/>
      <c r="F76" s="12"/>
      <c r="G76" s="19"/>
      <c r="H76" s="19"/>
      <c r="I76" s="19"/>
    </row>
    <row r="77" spans="1:13" s="26" customFormat="1" ht="25.5">
      <c r="A77" s="62" t="s">
        <v>161</v>
      </c>
      <c r="B77" s="71" t="s">
        <v>92</v>
      </c>
      <c r="C77" s="4"/>
      <c r="D77" s="36"/>
      <c r="E77" s="6"/>
      <c r="F77" s="6"/>
      <c r="G77" s="25"/>
      <c r="H77" s="25"/>
      <c r="I77" s="25"/>
    </row>
    <row r="78" spans="1:13" s="20" customFormat="1" ht="176.25" customHeight="1">
      <c r="A78" s="52"/>
      <c r="B78" s="8" t="s">
        <v>149</v>
      </c>
      <c r="C78" s="17"/>
      <c r="D78" s="18"/>
      <c r="E78" s="12"/>
      <c r="F78" s="12"/>
      <c r="G78" s="19"/>
      <c r="H78" s="19"/>
      <c r="I78" s="19"/>
    </row>
    <row r="79" spans="1:13" s="20" customFormat="1" ht="25.5">
      <c r="A79" s="52"/>
      <c r="B79" s="47" t="s">
        <v>91</v>
      </c>
      <c r="C79" s="17" t="s">
        <v>44</v>
      </c>
      <c r="D79" s="18">
        <v>3.6</v>
      </c>
      <c r="E79" s="12">
        <v>0</v>
      </c>
      <c r="F79" s="80">
        <f t="shared" ref="F79:F83" si="17">ROUND(D79*E79,2)</f>
        <v>0</v>
      </c>
      <c r="G79" s="19"/>
      <c r="H79" s="19"/>
      <c r="I79" s="73"/>
      <c r="J79" s="73"/>
      <c r="K79" s="73"/>
      <c r="L79" s="73"/>
      <c r="M79" s="73"/>
    </row>
    <row r="80" spans="1:13" s="20" customFormat="1" ht="25.5">
      <c r="A80" s="52"/>
      <c r="B80" s="47" t="s">
        <v>85</v>
      </c>
      <c r="C80" s="17" t="s">
        <v>44</v>
      </c>
      <c r="D80" s="18">
        <v>1.3</v>
      </c>
      <c r="E80" s="12">
        <v>0</v>
      </c>
      <c r="F80" s="80">
        <f t="shared" si="17"/>
        <v>0</v>
      </c>
      <c r="G80" s="19"/>
      <c r="H80" s="19"/>
      <c r="I80" s="73"/>
      <c r="J80" s="73"/>
      <c r="K80" s="73"/>
      <c r="L80" s="73"/>
      <c r="M80" s="73"/>
    </row>
    <row r="81" spans="1:13" s="20" customFormat="1" ht="12.75">
      <c r="A81" s="52"/>
      <c r="B81" s="47" t="s">
        <v>61</v>
      </c>
      <c r="C81" s="17" t="s">
        <v>44</v>
      </c>
      <c r="D81" s="18">
        <v>0.6</v>
      </c>
      <c r="E81" s="12">
        <v>0</v>
      </c>
      <c r="F81" s="80">
        <f t="shared" si="17"/>
        <v>0</v>
      </c>
      <c r="G81" s="19"/>
      <c r="H81" s="19"/>
      <c r="I81" s="73"/>
      <c r="J81" s="73"/>
      <c r="K81" s="73"/>
      <c r="L81" s="73"/>
      <c r="M81" s="73"/>
    </row>
    <row r="82" spans="1:13" s="20" customFormat="1" ht="51">
      <c r="A82" s="52"/>
      <c r="B82" s="47" t="s">
        <v>86</v>
      </c>
      <c r="C82" s="17" t="s">
        <v>44</v>
      </c>
      <c r="D82" s="18">
        <v>1.05</v>
      </c>
      <c r="E82" s="12">
        <v>0</v>
      </c>
      <c r="F82" s="80">
        <f t="shared" si="17"/>
        <v>0</v>
      </c>
      <c r="G82" s="19"/>
      <c r="H82" s="19"/>
      <c r="I82" s="73"/>
      <c r="J82" s="73"/>
      <c r="K82" s="73"/>
      <c r="L82" s="73"/>
      <c r="M82" s="73"/>
    </row>
    <row r="83" spans="1:13" s="20" customFormat="1" ht="38.25">
      <c r="A83" s="52"/>
      <c r="B83" s="47" t="s">
        <v>87</v>
      </c>
      <c r="C83" s="17" t="s">
        <v>44</v>
      </c>
      <c r="D83" s="18">
        <v>2.6</v>
      </c>
      <c r="E83" s="12">
        <v>0</v>
      </c>
      <c r="F83" s="80">
        <f t="shared" si="17"/>
        <v>0</v>
      </c>
      <c r="G83" s="19"/>
      <c r="H83" s="19"/>
      <c r="I83" s="73"/>
      <c r="J83" s="73"/>
      <c r="K83" s="73"/>
      <c r="L83" s="73"/>
      <c r="M83" s="73"/>
    </row>
    <row r="84" spans="1:13" s="20" customFormat="1" ht="12.75">
      <c r="A84" s="52"/>
      <c r="B84" s="47"/>
      <c r="C84" s="17"/>
      <c r="D84" s="18"/>
      <c r="E84" s="12"/>
      <c r="F84" s="12"/>
      <c r="G84" s="19"/>
      <c r="H84" s="19"/>
      <c r="I84" s="19"/>
    </row>
    <row r="85" spans="1:13" s="20" customFormat="1" ht="12.75">
      <c r="A85" s="52" t="s">
        <v>162</v>
      </c>
      <c r="B85" s="71" t="s">
        <v>112</v>
      </c>
      <c r="C85" s="17"/>
      <c r="D85" s="18"/>
      <c r="E85" s="12"/>
      <c r="F85" s="12"/>
      <c r="G85" s="19"/>
      <c r="H85" s="19"/>
      <c r="I85" s="19"/>
    </row>
    <row r="86" spans="1:13" s="20" customFormat="1" ht="76.5">
      <c r="A86" s="52"/>
      <c r="B86" s="8" t="s">
        <v>181</v>
      </c>
      <c r="C86" s="81" t="s">
        <v>2</v>
      </c>
      <c r="D86" s="10">
        <v>1</v>
      </c>
      <c r="E86" s="12">
        <v>0</v>
      </c>
      <c r="F86" s="80">
        <f t="shared" ref="F86" si="18">ROUND(D86*E86,2)</f>
        <v>0</v>
      </c>
      <c r="G86" s="19"/>
      <c r="H86" s="19"/>
      <c r="I86" s="19"/>
    </row>
    <row r="87" spans="1:13" s="20" customFormat="1" ht="12.75">
      <c r="A87" s="52"/>
      <c r="B87" s="8"/>
      <c r="C87" s="17"/>
      <c r="D87" s="18"/>
      <c r="E87" s="12"/>
      <c r="F87" s="12"/>
      <c r="G87" s="19"/>
      <c r="H87" s="19"/>
      <c r="I87" s="19"/>
    </row>
    <row r="88" spans="1:13" s="20" customFormat="1" ht="12.75">
      <c r="A88" s="52" t="s">
        <v>163</v>
      </c>
      <c r="B88" s="34" t="s">
        <v>94</v>
      </c>
      <c r="C88" s="17"/>
      <c r="D88" s="36"/>
      <c r="E88" s="12"/>
      <c r="F88" s="12"/>
      <c r="G88" s="19"/>
      <c r="H88" s="19"/>
      <c r="I88" s="19"/>
    </row>
    <row r="89" spans="1:13" s="20" customFormat="1" ht="345.75" customHeight="1">
      <c r="A89" s="52"/>
      <c r="B89" s="8" t="s">
        <v>141</v>
      </c>
      <c r="C89" s="17" t="s">
        <v>44</v>
      </c>
      <c r="D89" s="18">
        <f>D54</f>
        <v>38</v>
      </c>
      <c r="E89" s="12">
        <v>0</v>
      </c>
      <c r="F89" s="80">
        <f t="shared" ref="F89" si="19">ROUND(D89*E89,2)</f>
        <v>0</v>
      </c>
      <c r="G89" s="19"/>
      <c r="H89" s="19"/>
      <c r="I89" s="19"/>
    </row>
    <row r="90" spans="1:13" s="20" customFormat="1" ht="12.75">
      <c r="A90" s="52"/>
      <c r="B90" s="8"/>
      <c r="C90" s="17"/>
      <c r="D90" s="18"/>
      <c r="E90" s="12"/>
      <c r="F90" s="12"/>
      <c r="G90" s="19"/>
      <c r="H90" s="19"/>
      <c r="I90" s="19"/>
    </row>
    <row r="91" spans="1:13" s="20" customFormat="1" ht="12.75">
      <c r="A91" s="52" t="s">
        <v>164</v>
      </c>
      <c r="B91" s="34" t="s">
        <v>101</v>
      </c>
      <c r="C91" s="17"/>
      <c r="D91" s="36"/>
      <c r="E91" s="12"/>
      <c r="F91" s="12"/>
      <c r="G91" s="19"/>
      <c r="H91" s="19"/>
      <c r="I91" s="19"/>
    </row>
    <row r="92" spans="1:13" s="26" customFormat="1" ht="63.75">
      <c r="A92" s="62"/>
      <c r="B92" s="47" t="s">
        <v>142</v>
      </c>
      <c r="C92" s="4" t="s">
        <v>62</v>
      </c>
      <c r="D92" s="36">
        <f>9.4*4</f>
        <v>37.6</v>
      </c>
      <c r="E92" s="6">
        <v>0</v>
      </c>
      <c r="F92" s="80">
        <f t="shared" ref="F92" si="20">ROUND(D92*E92,2)</f>
        <v>0</v>
      </c>
      <c r="G92" s="25"/>
      <c r="H92" s="25"/>
      <c r="I92" s="74"/>
      <c r="J92" s="74"/>
      <c r="K92" s="74"/>
    </row>
    <row r="93" spans="1:13" s="20" customFormat="1" ht="12.75">
      <c r="A93" s="52"/>
      <c r="B93" s="8"/>
      <c r="C93" s="17"/>
      <c r="D93" s="18"/>
      <c r="E93" s="12"/>
      <c r="F93" s="12"/>
      <c r="G93" s="19"/>
      <c r="H93" s="19"/>
      <c r="I93" s="19"/>
    </row>
    <row r="94" spans="1:13" s="20" customFormat="1" ht="12.75">
      <c r="A94" s="52" t="s">
        <v>165</v>
      </c>
      <c r="B94" s="34" t="s">
        <v>95</v>
      </c>
      <c r="C94" s="17"/>
      <c r="D94" s="36"/>
      <c r="E94" s="12"/>
      <c r="F94" s="12"/>
      <c r="G94" s="19"/>
      <c r="H94" s="19"/>
      <c r="I94" s="19"/>
    </row>
    <row r="95" spans="1:13" s="20" customFormat="1" ht="65.25" customHeight="1">
      <c r="A95" s="52"/>
      <c r="B95" s="47" t="s">
        <v>102</v>
      </c>
      <c r="C95" s="17" t="s">
        <v>44</v>
      </c>
      <c r="D95" s="18">
        <f>D89+D75</f>
        <v>110</v>
      </c>
      <c r="E95" s="12">
        <v>0</v>
      </c>
      <c r="F95" s="80">
        <f t="shared" ref="F95" si="21">ROUND(D95*E95,2)</f>
        <v>0</v>
      </c>
      <c r="G95" s="19"/>
      <c r="H95" s="19"/>
      <c r="I95" s="19"/>
    </row>
    <row r="96" spans="1:13" s="20" customFormat="1" ht="12.75">
      <c r="A96" s="52"/>
      <c r="B96" s="8"/>
      <c r="C96" s="17"/>
      <c r="D96" s="18"/>
      <c r="E96" s="12"/>
      <c r="F96" s="12"/>
      <c r="G96" s="19"/>
      <c r="H96" s="19"/>
      <c r="I96" s="19"/>
    </row>
    <row r="97" spans="1:9" s="20" customFormat="1" ht="12.75">
      <c r="A97" s="53"/>
      <c r="B97" s="56" t="s">
        <v>167</v>
      </c>
      <c r="C97" s="22"/>
      <c r="D97" s="23"/>
      <c r="E97" s="24"/>
      <c r="F97" s="21">
        <f>SUM(F74:F95)</f>
        <v>0</v>
      </c>
      <c r="G97" s="19"/>
      <c r="H97" s="19"/>
      <c r="I97" s="19"/>
    </row>
    <row r="98" spans="1:9" s="20" customFormat="1" ht="12.75">
      <c r="A98" s="52"/>
      <c r="B98" s="8"/>
      <c r="C98" s="17"/>
      <c r="D98" s="10"/>
      <c r="E98" s="12"/>
      <c r="F98" s="12"/>
      <c r="G98" s="19"/>
      <c r="H98" s="19"/>
      <c r="I98" s="19"/>
    </row>
    <row r="99" spans="1:9" s="20" customFormat="1" ht="12.75">
      <c r="A99" s="57">
        <v>3</v>
      </c>
      <c r="B99" s="32" t="s">
        <v>36</v>
      </c>
      <c r="C99" s="22"/>
      <c r="D99" s="23"/>
      <c r="E99" s="33"/>
      <c r="F99" s="24"/>
      <c r="G99" s="19"/>
      <c r="H99" s="19"/>
      <c r="I99" s="19"/>
    </row>
    <row r="100" spans="1:9" s="20" customFormat="1" ht="12.75">
      <c r="A100" s="52" t="s">
        <v>17</v>
      </c>
      <c r="B100" s="34" t="s">
        <v>63</v>
      </c>
      <c r="C100" s="17"/>
      <c r="D100" s="36"/>
      <c r="E100" s="12"/>
      <c r="F100" s="12"/>
      <c r="G100" s="19"/>
      <c r="H100" s="19"/>
      <c r="I100" s="19"/>
    </row>
    <row r="101" spans="1:9" s="20" customFormat="1" ht="102">
      <c r="A101" s="52"/>
      <c r="B101" s="8" t="s">
        <v>143</v>
      </c>
      <c r="C101" s="17"/>
      <c r="D101" s="18"/>
      <c r="E101" s="12"/>
      <c r="F101" s="12"/>
      <c r="G101" s="19"/>
      <c r="H101" s="19"/>
      <c r="I101" s="19"/>
    </row>
    <row r="102" spans="1:9" s="20" customFormat="1" ht="12.75">
      <c r="A102" s="52"/>
      <c r="B102" s="37" t="s">
        <v>122</v>
      </c>
      <c r="C102" s="17" t="s">
        <v>62</v>
      </c>
      <c r="D102" s="18">
        <v>56</v>
      </c>
      <c r="E102" s="12">
        <v>0</v>
      </c>
      <c r="F102" s="80">
        <f t="shared" ref="F102:F105" si="22">ROUND(D102*E102,2)</f>
        <v>0</v>
      </c>
      <c r="G102" s="19"/>
      <c r="H102" s="19"/>
      <c r="I102" s="19"/>
    </row>
    <row r="103" spans="1:9" s="20" customFormat="1" ht="12.75">
      <c r="A103" s="52"/>
      <c r="B103" s="37" t="s">
        <v>144</v>
      </c>
      <c r="C103" s="17" t="s">
        <v>62</v>
      </c>
      <c r="D103" s="18">
        <v>112</v>
      </c>
      <c r="E103" s="12">
        <v>0</v>
      </c>
      <c r="F103" s="80">
        <f t="shared" si="22"/>
        <v>0</v>
      </c>
      <c r="G103" s="19"/>
      <c r="H103" s="19"/>
      <c r="I103" s="19"/>
    </row>
    <row r="104" spans="1:9" s="20" customFormat="1" ht="12.75">
      <c r="A104" s="52" t="s">
        <v>28</v>
      </c>
      <c r="B104" s="34" t="s">
        <v>64</v>
      </c>
      <c r="C104" s="17"/>
      <c r="D104" s="36"/>
      <c r="E104" s="12"/>
      <c r="F104" s="12"/>
      <c r="G104" s="19"/>
      <c r="H104" s="19"/>
      <c r="I104" s="19"/>
    </row>
    <row r="105" spans="1:9" s="20" customFormat="1" ht="150" customHeight="1">
      <c r="A105" s="52"/>
      <c r="B105" s="8" t="s">
        <v>145</v>
      </c>
      <c r="C105" s="17" t="s">
        <v>62</v>
      </c>
      <c r="D105" s="18">
        <v>33</v>
      </c>
      <c r="E105" s="12">
        <v>0</v>
      </c>
      <c r="F105" s="80">
        <f t="shared" si="22"/>
        <v>0</v>
      </c>
      <c r="G105" s="19"/>
      <c r="H105" s="19"/>
      <c r="I105" s="19"/>
    </row>
    <row r="106" spans="1:9" s="20" customFormat="1" ht="12.75">
      <c r="A106" s="52"/>
      <c r="B106" s="8"/>
      <c r="C106" s="17"/>
      <c r="D106" s="18"/>
      <c r="E106" s="12"/>
      <c r="F106" s="12"/>
      <c r="G106" s="19"/>
      <c r="H106" s="19"/>
      <c r="I106" s="19"/>
    </row>
    <row r="107" spans="1:9" s="20" customFormat="1" ht="12.75">
      <c r="A107" s="52" t="s">
        <v>29</v>
      </c>
      <c r="B107" s="34" t="s">
        <v>146</v>
      </c>
      <c r="C107" s="17"/>
      <c r="D107" s="36"/>
      <c r="E107" s="12"/>
      <c r="F107" s="12"/>
      <c r="G107" s="19"/>
      <c r="H107" s="19"/>
      <c r="I107" s="19"/>
    </row>
    <row r="108" spans="1:9" s="20" customFormat="1" ht="153.75" customHeight="1">
      <c r="A108" s="52"/>
      <c r="B108" s="8" t="s">
        <v>147</v>
      </c>
      <c r="C108" s="17" t="s">
        <v>62</v>
      </c>
      <c r="D108" s="18">
        <f>2*2</f>
        <v>4</v>
      </c>
      <c r="E108" s="12">
        <v>0</v>
      </c>
      <c r="F108" s="80">
        <f t="shared" ref="F108" si="23">ROUND(D108*E108,2)</f>
        <v>0</v>
      </c>
      <c r="G108" s="19"/>
      <c r="H108" s="19"/>
      <c r="I108" s="19"/>
    </row>
    <row r="109" spans="1:9" s="20" customFormat="1" ht="12.75">
      <c r="A109" s="52"/>
      <c r="B109" s="75"/>
      <c r="C109" s="17"/>
      <c r="D109" s="18"/>
      <c r="E109" s="12"/>
      <c r="F109" s="12"/>
      <c r="G109" s="19"/>
      <c r="H109" s="19"/>
      <c r="I109" s="19"/>
    </row>
    <row r="110" spans="1:9" s="20" customFormat="1" ht="12.75">
      <c r="A110" s="52" t="s">
        <v>30</v>
      </c>
      <c r="B110" s="34" t="s">
        <v>103</v>
      </c>
      <c r="C110" s="17"/>
      <c r="D110" s="36"/>
      <c r="E110" s="12"/>
      <c r="F110" s="12"/>
      <c r="G110" s="19"/>
      <c r="H110" s="19"/>
      <c r="I110" s="19"/>
    </row>
    <row r="111" spans="1:9" s="20" customFormat="1" ht="63.75">
      <c r="A111" s="52"/>
      <c r="B111" s="8" t="s">
        <v>123</v>
      </c>
      <c r="C111" s="17" t="s">
        <v>2</v>
      </c>
      <c r="D111" s="18">
        <v>8</v>
      </c>
      <c r="E111" s="12">
        <v>0</v>
      </c>
      <c r="F111" s="80">
        <f t="shared" ref="F111" si="24">ROUND(D111*E111,2)</f>
        <v>0</v>
      </c>
      <c r="G111" s="19"/>
      <c r="H111" s="19"/>
      <c r="I111" s="19"/>
    </row>
    <row r="112" spans="1:9" s="20" customFormat="1" ht="12.75">
      <c r="A112" s="52"/>
      <c r="B112" s="8"/>
      <c r="C112" s="17"/>
      <c r="D112" s="10"/>
      <c r="E112" s="12"/>
      <c r="F112" s="12"/>
      <c r="G112" s="19"/>
      <c r="H112" s="19"/>
      <c r="I112" s="19"/>
    </row>
    <row r="113" spans="1:9" s="20" customFormat="1" ht="12.75">
      <c r="A113" s="53"/>
      <c r="B113" s="56" t="s">
        <v>168</v>
      </c>
      <c r="C113" s="22"/>
      <c r="D113" s="23"/>
      <c r="E113" s="24"/>
      <c r="F113" s="21">
        <f>SUM(F101:F112)</f>
        <v>0</v>
      </c>
      <c r="G113" s="19"/>
      <c r="H113" s="19"/>
      <c r="I113" s="19"/>
    </row>
    <row r="114" spans="1:9" s="20" customFormat="1" ht="12.75">
      <c r="A114" s="52"/>
      <c r="B114" s="8"/>
      <c r="C114" s="17"/>
      <c r="D114" s="10"/>
      <c r="E114" s="12"/>
      <c r="F114" s="12"/>
      <c r="G114" s="19"/>
      <c r="H114" s="19"/>
      <c r="I114" s="19"/>
    </row>
    <row r="115" spans="1:9" s="20" customFormat="1" ht="12.75">
      <c r="A115" s="57">
        <v>4</v>
      </c>
      <c r="B115" s="32" t="s">
        <v>39</v>
      </c>
      <c r="C115" s="22"/>
      <c r="D115" s="23"/>
      <c r="E115" s="33"/>
      <c r="F115" s="24"/>
      <c r="G115" s="19"/>
      <c r="H115" s="19"/>
      <c r="I115" s="19"/>
    </row>
    <row r="116" spans="1:9" s="20" customFormat="1" ht="12.75">
      <c r="A116" s="52" t="s">
        <v>18</v>
      </c>
      <c r="B116" s="34" t="s">
        <v>65</v>
      </c>
      <c r="C116" s="17"/>
      <c r="D116" s="36"/>
      <c r="E116" s="12"/>
      <c r="F116" s="12"/>
      <c r="G116" s="19"/>
      <c r="H116" s="19"/>
      <c r="I116" s="19"/>
    </row>
    <row r="117" spans="1:9" s="20" customFormat="1" ht="51">
      <c r="A117" s="52"/>
      <c r="B117" s="8" t="s">
        <v>124</v>
      </c>
      <c r="C117" s="17" t="s">
        <v>62</v>
      </c>
      <c r="D117" s="18">
        <f>19*2</f>
        <v>38</v>
      </c>
      <c r="E117" s="12">
        <v>0</v>
      </c>
      <c r="F117" s="80">
        <f t="shared" ref="F117" si="25">ROUND(D117*E117,2)</f>
        <v>0</v>
      </c>
      <c r="G117" s="19"/>
      <c r="H117" s="19"/>
      <c r="I117" s="19"/>
    </row>
    <row r="118" spans="1:9" s="20" customFormat="1" ht="12.75">
      <c r="A118" s="52"/>
      <c r="B118" s="8"/>
      <c r="C118" s="17"/>
      <c r="D118" s="18"/>
      <c r="E118" s="12"/>
      <c r="F118" s="12"/>
      <c r="G118" s="19"/>
      <c r="H118" s="19"/>
      <c r="I118" s="19"/>
    </row>
    <row r="119" spans="1:9" s="20" customFormat="1" ht="12.75">
      <c r="A119" s="52" t="s">
        <v>19</v>
      </c>
      <c r="B119" s="34" t="s">
        <v>113</v>
      </c>
      <c r="C119" s="17"/>
      <c r="D119" s="36"/>
      <c r="E119" s="12"/>
      <c r="F119" s="12"/>
      <c r="G119" s="19"/>
      <c r="H119" s="19"/>
      <c r="I119" s="19"/>
    </row>
    <row r="120" spans="1:9" s="20" customFormat="1" ht="104.25" customHeight="1">
      <c r="A120" s="52"/>
      <c r="B120" s="47" t="s">
        <v>152</v>
      </c>
      <c r="C120" s="17" t="s">
        <v>2</v>
      </c>
      <c r="D120" s="18">
        <v>4</v>
      </c>
      <c r="E120" s="12">
        <v>0</v>
      </c>
      <c r="F120" s="80">
        <f t="shared" ref="F120" si="26">ROUND(D120*E120,2)</f>
        <v>0</v>
      </c>
      <c r="G120" s="19"/>
      <c r="H120" s="19"/>
      <c r="I120" s="19"/>
    </row>
    <row r="121" spans="1:9" s="20" customFormat="1" ht="12.75">
      <c r="A121" s="52"/>
      <c r="B121" s="75"/>
      <c r="C121" s="17"/>
      <c r="D121" s="10"/>
      <c r="E121" s="12"/>
      <c r="F121" s="12"/>
      <c r="G121" s="19"/>
      <c r="H121" s="19"/>
      <c r="I121" s="19"/>
    </row>
    <row r="122" spans="1:9" s="20" customFormat="1" ht="12.75">
      <c r="A122" s="53"/>
      <c r="B122" s="56" t="s">
        <v>169</v>
      </c>
      <c r="C122" s="22"/>
      <c r="D122" s="23"/>
      <c r="E122" s="24"/>
      <c r="F122" s="21">
        <f>SUM(F116:F121)</f>
        <v>0</v>
      </c>
      <c r="G122" s="19"/>
      <c r="H122" s="19"/>
      <c r="I122" s="19"/>
    </row>
    <row r="124" spans="1:9" s="20" customFormat="1" ht="12.75">
      <c r="A124" s="57">
        <v>5</v>
      </c>
      <c r="B124" s="32" t="s">
        <v>97</v>
      </c>
      <c r="C124" s="22"/>
      <c r="D124" s="23"/>
      <c r="E124" s="33"/>
      <c r="F124" s="24"/>
      <c r="G124" s="19"/>
      <c r="H124" s="19"/>
      <c r="I124" s="19"/>
    </row>
    <row r="125" spans="1:9" s="20" customFormat="1" ht="12.75">
      <c r="A125" s="52" t="s">
        <v>35</v>
      </c>
      <c r="B125" s="34" t="s">
        <v>107</v>
      </c>
      <c r="C125" s="17"/>
      <c r="D125" s="36"/>
      <c r="E125" s="12"/>
      <c r="F125" s="12"/>
      <c r="G125" s="19"/>
      <c r="H125" s="19"/>
      <c r="I125" s="19"/>
    </row>
    <row r="126" spans="1:9" s="20" customFormat="1" ht="84" customHeight="1">
      <c r="A126" s="52"/>
      <c r="B126" s="8" t="s">
        <v>151</v>
      </c>
      <c r="C126" s="78"/>
      <c r="D126" s="77"/>
      <c r="E126" s="79"/>
      <c r="F126" s="79"/>
      <c r="G126" s="19"/>
      <c r="H126" s="19"/>
      <c r="I126" s="19"/>
    </row>
    <row r="127" spans="1:9" s="20" customFormat="1" ht="12.75">
      <c r="A127" s="52"/>
      <c r="B127" s="35" t="s">
        <v>134</v>
      </c>
      <c r="C127" s="17" t="s">
        <v>62</v>
      </c>
      <c r="D127" s="12">
        <v>10</v>
      </c>
      <c r="E127" s="12">
        <v>0</v>
      </c>
      <c r="F127" s="80">
        <f t="shared" ref="F127:F128" si="27">ROUND(D127*E127,2)</f>
        <v>0</v>
      </c>
      <c r="G127" s="19"/>
      <c r="H127" s="19"/>
      <c r="I127" s="19"/>
    </row>
    <row r="128" spans="1:9" s="20" customFormat="1" ht="12.75">
      <c r="A128" s="52"/>
      <c r="B128" s="35" t="s">
        <v>135</v>
      </c>
      <c r="C128" s="17" t="s">
        <v>2</v>
      </c>
      <c r="D128" s="18">
        <v>31</v>
      </c>
      <c r="E128" s="12">
        <v>0</v>
      </c>
      <c r="F128" s="80">
        <f t="shared" si="27"/>
        <v>0</v>
      </c>
      <c r="G128" s="19"/>
      <c r="H128" s="19"/>
      <c r="I128" s="19"/>
    </row>
    <row r="129" spans="1:12" s="20" customFormat="1" ht="12.75">
      <c r="A129" s="52"/>
      <c r="B129" s="8"/>
      <c r="C129" s="17"/>
      <c r="D129" s="18"/>
      <c r="E129" s="12"/>
      <c r="F129" s="12"/>
      <c r="G129" s="19"/>
      <c r="H129" s="19"/>
      <c r="I129" s="19"/>
    </row>
    <row r="130" spans="1:12" s="20" customFormat="1" ht="12.75">
      <c r="A130" s="52" t="s">
        <v>40</v>
      </c>
      <c r="B130" s="34" t="s">
        <v>67</v>
      </c>
      <c r="C130" s="17"/>
      <c r="D130" s="36"/>
      <c r="E130" s="12"/>
      <c r="F130" s="12"/>
      <c r="G130" s="19"/>
      <c r="H130" s="19"/>
      <c r="I130" s="19"/>
    </row>
    <row r="131" spans="1:12" s="20" customFormat="1" ht="51">
      <c r="A131" s="52"/>
      <c r="B131" s="8" t="s">
        <v>125</v>
      </c>
      <c r="C131" s="17" t="s">
        <v>62</v>
      </c>
      <c r="D131" s="18">
        <v>108</v>
      </c>
      <c r="E131" s="12">
        <v>0</v>
      </c>
      <c r="F131" s="80">
        <f t="shared" ref="F131" si="28">ROUND(D131*E131,2)</f>
        <v>0</v>
      </c>
      <c r="G131" s="19"/>
      <c r="H131" s="19"/>
      <c r="I131" s="19"/>
    </row>
    <row r="132" spans="1:12" ht="12.75" customHeight="1">
      <c r="D132" s="63"/>
    </row>
    <row r="133" spans="1:12" s="20" customFormat="1" ht="12.75">
      <c r="A133" s="52" t="s">
        <v>166</v>
      </c>
      <c r="B133" s="34" t="s">
        <v>93</v>
      </c>
      <c r="C133" s="17"/>
      <c r="D133" s="36"/>
      <c r="E133" s="12"/>
      <c r="F133" s="12"/>
      <c r="G133" s="19"/>
      <c r="H133" s="19"/>
      <c r="I133" s="19"/>
    </row>
    <row r="134" spans="1:12" s="20" customFormat="1" ht="56.25" customHeight="1">
      <c r="A134" s="52"/>
      <c r="B134" s="8" t="s">
        <v>126</v>
      </c>
      <c r="C134" s="17" t="s">
        <v>44</v>
      </c>
      <c r="D134" s="18">
        <v>11</v>
      </c>
      <c r="E134" s="12">
        <v>0</v>
      </c>
      <c r="F134" s="80">
        <f t="shared" ref="F134" si="29">ROUND(D134*E134,2)</f>
        <v>0</v>
      </c>
      <c r="G134" s="19"/>
      <c r="H134" s="19"/>
      <c r="I134" s="19"/>
    </row>
    <row r="135" spans="1:12" s="20" customFormat="1" ht="12.75">
      <c r="A135" s="52"/>
      <c r="B135" s="8"/>
      <c r="C135" s="17"/>
      <c r="D135" s="18"/>
      <c r="E135" s="12"/>
      <c r="F135" s="12"/>
      <c r="G135" s="19"/>
      <c r="H135" s="19"/>
      <c r="I135" s="19"/>
    </row>
    <row r="136" spans="1:12" s="20" customFormat="1" ht="12.75">
      <c r="A136" s="53"/>
      <c r="B136" s="56" t="s">
        <v>170</v>
      </c>
      <c r="C136" s="22"/>
      <c r="D136" s="23"/>
      <c r="E136" s="24"/>
      <c r="F136" s="21">
        <f>SUM(F126:F135)</f>
        <v>0</v>
      </c>
      <c r="G136" s="19"/>
      <c r="H136" s="19"/>
      <c r="I136" s="19"/>
    </row>
    <row r="138" spans="1:12" s="20" customFormat="1" ht="12.75">
      <c r="A138" s="57">
        <v>6</v>
      </c>
      <c r="B138" s="32" t="s">
        <v>127</v>
      </c>
      <c r="C138" s="22"/>
      <c r="D138" s="23"/>
      <c r="E138" s="33"/>
      <c r="F138" s="24"/>
      <c r="G138" s="19"/>
      <c r="H138" s="19"/>
      <c r="I138" s="19"/>
    </row>
    <row r="139" spans="1:12" s="26" customFormat="1" ht="89.25">
      <c r="A139" s="58"/>
      <c r="B139" s="47" t="s">
        <v>180</v>
      </c>
      <c r="C139" s="4"/>
      <c r="D139" s="5"/>
      <c r="E139" s="48"/>
      <c r="F139" s="6"/>
      <c r="G139" s="25"/>
      <c r="H139" s="25"/>
      <c r="I139" s="25"/>
    </row>
    <row r="140" spans="1:12" s="26" customFormat="1" ht="306">
      <c r="A140" s="58"/>
      <c r="B140" s="47" t="s">
        <v>171</v>
      </c>
      <c r="C140" s="4"/>
      <c r="D140" s="5"/>
      <c r="E140" s="48"/>
      <c r="F140" s="6"/>
      <c r="G140" s="25"/>
      <c r="H140" s="74"/>
      <c r="I140" s="74"/>
      <c r="J140" s="74"/>
      <c r="K140" s="74"/>
    </row>
    <row r="141" spans="1:12" s="26" customFormat="1" ht="242.25">
      <c r="A141" s="58"/>
      <c r="B141" s="47" t="s">
        <v>172</v>
      </c>
      <c r="C141" s="4"/>
      <c r="D141" s="5"/>
      <c r="E141" s="48"/>
      <c r="F141" s="6"/>
      <c r="G141" s="25"/>
      <c r="H141" s="25"/>
      <c r="I141" s="25"/>
    </row>
    <row r="142" spans="1:12" s="20" customFormat="1" ht="12.75">
      <c r="A142" s="52" t="s">
        <v>104</v>
      </c>
      <c r="B142" s="34" t="s">
        <v>108</v>
      </c>
      <c r="C142" s="17"/>
      <c r="D142" s="36"/>
      <c r="E142" s="12"/>
      <c r="F142" s="12"/>
      <c r="G142" s="19"/>
      <c r="H142" s="19"/>
      <c r="I142" s="19"/>
    </row>
    <row r="143" spans="1:12" s="20" customFormat="1" ht="191.25">
      <c r="A143" s="52"/>
      <c r="B143" s="8" t="s">
        <v>173</v>
      </c>
      <c r="C143" s="17"/>
      <c r="D143" s="18"/>
      <c r="E143" s="12"/>
      <c r="F143" s="12"/>
      <c r="G143" s="73"/>
      <c r="H143" s="73"/>
      <c r="I143" s="73"/>
      <c r="J143" s="73"/>
      <c r="K143" s="73"/>
      <c r="L143" s="73"/>
    </row>
    <row r="144" spans="1:12" s="20" customFormat="1" ht="12.75">
      <c r="A144" s="52"/>
      <c r="B144" s="37" t="s">
        <v>76</v>
      </c>
      <c r="C144" s="17" t="s">
        <v>44</v>
      </c>
      <c r="D144" s="18">
        <f>D75</f>
        <v>72</v>
      </c>
      <c r="E144" s="12">
        <v>0</v>
      </c>
      <c r="F144" s="80">
        <f t="shared" ref="F144:F145" si="30">ROUND(D144*E144,2)</f>
        <v>0</v>
      </c>
      <c r="G144" s="19"/>
      <c r="H144" s="19"/>
      <c r="I144" s="19"/>
    </row>
    <row r="145" spans="1:9" s="20" customFormat="1" ht="12.75">
      <c r="A145" s="52"/>
      <c r="B145" s="37" t="s">
        <v>77</v>
      </c>
      <c r="C145" s="17" t="s">
        <v>44</v>
      </c>
      <c r="D145" s="18">
        <f>154+148+135+133.5</f>
        <v>570.5</v>
      </c>
      <c r="E145" s="12">
        <v>0</v>
      </c>
      <c r="F145" s="80">
        <f t="shared" si="30"/>
        <v>0</v>
      </c>
      <c r="G145" s="19"/>
      <c r="H145" s="19"/>
      <c r="I145" s="19"/>
    </row>
    <row r="146" spans="1:9" s="20" customFormat="1" ht="12.75">
      <c r="A146" s="52"/>
      <c r="B146" s="37"/>
      <c r="C146" s="17"/>
      <c r="D146" s="18"/>
      <c r="E146" s="12"/>
      <c r="F146" s="12"/>
      <c r="G146" s="19"/>
      <c r="H146" s="19"/>
      <c r="I146" s="19"/>
    </row>
    <row r="147" spans="1:9" s="20" customFormat="1" ht="12.75">
      <c r="A147" s="52" t="s">
        <v>105</v>
      </c>
      <c r="B147" s="34" t="s">
        <v>69</v>
      </c>
      <c r="C147" s="17"/>
      <c r="D147" s="36"/>
      <c r="E147" s="12"/>
      <c r="F147" s="12"/>
      <c r="G147" s="19"/>
      <c r="H147" s="19"/>
      <c r="I147" s="19"/>
    </row>
    <row r="148" spans="1:9" s="20" customFormat="1" ht="178.5">
      <c r="A148" s="52"/>
      <c r="B148" s="8" t="s">
        <v>109</v>
      </c>
      <c r="C148" s="17" t="s">
        <v>44</v>
      </c>
      <c r="D148" s="18">
        <v>54</v>
      </c>
      <c r="E148" s="12">
        <v>0</v>
      </c>
      <c r="F148" s="80">
        <f t="shared" ref="F148" si="31">ROUND(D148*E148,2)</f>
        <v>0</v>
      </c>
      <c r="G148" s="19"/>
      <c r="H148" s="19"/>
      <c r="I148" s="19"/>
    </row>
    <row r="150" spans="1:9" s="20" customFormat="1" ht="12.75">
      <c r="A150" s="52" t="s">
        <v>106</v>
      </c>
      <c r="B150" s="34" t="s">
        <v>70</v>
      </c>
      <c r="C150" s="17"/>
      <c r="D150" s="36"/>
      <c r="E150" s="12"/>
      <c r="F150" s="12"/>
      <c r="G150" s="19"/>
      <c r="H150" s="19"/>
      <c r="I150" s="19"/>
    </row>
    <row r="151" spans="1:9" s="20" customFormat="1" ht="111.75" customHeight="1">
      <c r="A151" s="52"/>
      <c r="B151" s="8" t="s">
        <v>110</v>
      </c>
      <c r="C151" s="17" t="s">
        <v>44</v>
      </c>
      <c r="D151" s="18">
        <v>5.6</v>
      </c>
      <c r="E151" s="12">
        <v>0</v>
      </c>
      <c r="F151" s="80">
        <f t="shared" ref="F151" si="32">ROUND(D151*E151,2)</f>
        <v>0</v>
      </c>
      <c r="G151" s="19"/>
      <c r="H151" s="19"/>
      <c r="I151" s="19"/>
    </row>
    <row r="153" spans="1:9" s="20" customFormat="1" ht="12.75">
      <c r="A153" s="52" t="s">
        <v>174</v>
      </c>
      <c r="B153" s="34" t="s">
        <v>88</v>
      </c>
      <c r="C153" s="17"/>
      <c r="D153" s="36"/>
      <c r="E153" s="12"/>
      <c r="F153" s="12"/>
      <c r="G153" s="19"/>
      <c r="H153" s="19"/>
      <c r="I153" s="19"/>
    </row>
    <row r="154" spans="1:9" s="20" customFormat="1" ht="140.25">
      <c r="A154" s="52"/>
      <c r="B154" s="8" t="s">
        <v>96</v>
      </c>
      <c r="C154" s="17" t="s">
        <v>44</v>
      </c>
      <c r="D154" s="18">
        <v>6.7</v>
      </c>
      <c r="E154" s="12">
        <v>0</v>
      </c>
      <c r="F154" s="80">
        <f t="shared" ref="F154" si="33">ROUND(D154*E154,2)</f>
        <v>0</v>
      </c>
      <c r="G154" s="19"/>
      <c r="H154" s="19"/>
      <c r="I154" s="19"/>
    </row>
    <row r="156" spans="1:9" s="20" customFormat="1" ht="12.75">
      <c r="A156" s="53"/>
      <c r="B156" s="56" t="s">
        <v>175</v>
      </c>
      <c r="C156" s="22"/>
      <c r="D156" s="23"/>
      <c r="E156" s="24"/>
      <c r="F156" s="21">
        <f>SUM(F143:F155)</f>
        <v>0</v>
      </c>
      <c r="G156" s="19"/>
      <c r="H156" s="19"/>
      <c r="I156" s="19"/>
    </row>
    <row r="158" spans="1:9" s="20" customFormat="1" ht="12.75">
      <c r="A158" s="57">
        <v>7</v>
      </c>
      <c r="B158" s="61" t="s">
        <v>138</v>
      </c>
      <c r="C158" s="22"/>
      <c r="D158" s="23"/>
      <c r="E158" s="24"/>
      <c r="F158" s="21"/>
      <c r="G158" s="19"/>
      <c r="H158" s="19"/>
      <c r="I158" s="19"/>
    </row>
    <row r="159" spans="1:9" s="26" customFormat="1" ht="108" customHeight="1">
      <c r="A159" s="62" t="s">
        <v>20</v>
      </c>
      <c r="B159" s="47" t="s">
        <v>182</v>
      </c>
      <c r="C159" s="4" t="s">
        <v>2</v>
      </c>
      <c r="D159" s="36">
        <v>8</v>
      </c>
      <c r="E159" s="6">
        <v>0</v>
      </c>
      <c r="F159" s="80">
        <f t="shared" ref="F159" si="34">ROUND(D159*E159,2)</f>
        <v>0</v>
      </c>
      <c r="G159" s="25"/>
      <c r="H159" s="25"/>
      <c r="I159" s="25"/>
    </row>
    <row r="160" spans="1:9" s="70" customFormat="1">
      <c r="A160" s="65"/>
      <c r="B160" s="66"/>
      <c r="C160" s="67"/>
      <c r="D160" s="72"/>
      <c r="E160" s="68"/>
      <c r="F160" s="68"/>
      <c r="G160" s="69"/>
      <c r="H160" s="69"/>
      <c r="I160" s="69"/>
    </row>
    <row r="161" spans="1:12" s="70" customFormat="1">
      <c r="A161" s="65" t="s">
        <v>41</v>
      </c>
      <c r="B161" s="71" t="s">
        <v>139</v>
      </c>
      <c r="C161" s="67"/>
      <c r="D161" s="72"/>
      <c r="E161" s="68"/>
      <c r="F161" s="68"/>
      <c r="G161" s="69"/>
      <c r="H161" s="69"/>
      <c r="I161" s="69"/>
    </row>
    <row r="162" spans="1:12" s="26" customFormat="1" ht="76.5">
      <c r="A162" s="62"/>
      <c r="B162" s="47" t="s">
        <v>140</v>
      </c>
      <c r="C162" s="4" t="s">
        <v>44</v>
      </c>
      <c r="D162" s="36">
        <v>15</v>
      </c>
      <c r="E162" s="6">
        <v>0</v>
      </c>
      <c r="F162" s="80">
        <f t="shared" ref="F162" si="35">ROUND(D162*E162,2)</f>
        <v>0</v>
      </c>
      <c r="G162" s="25"/>
      <c r="H162" s="25"/>
      <c r="I162" s="25"/>
    </row>
    <row r="163" spans="1:12" s="70" customFormat="1">
      <c r="A163" s="65"/>
      <c r="B163" s="66"/>
      <c r="C163" s="67"/>
      <c r="D163" s="64"/>
      <c r="E163" s="68"/>
      <c r="F163" s="68"/>
      <c r="G163" s="69"/>
      <c r="H163" s="69"/>
      <c r="I163" s="69"/>
    </row>
    <row r="164" spans="1:12" s="20" customFormat="1" ht="12.75">
      <c r="A164" s="53"/>
      <c r="B164" s="76" t="s">
        <v>176</v>
      </c>
      <c r="C164" s="22"/>
      <c r="D164" s="23"/>
      <c r="E164" s="24"/>
      <c r="F164" s="21">
        <f>SUM(F159:F163)</f>
        <v>0</v>
      </c>
      <c r="G164" s="19"/>
      <c r="H164" s="19"/>
      <c r="I164" s="19"/>
    </row>
    <row r="166" spans="1:12" s="20" customFormat="1" ht="12.75">
      <c r="A166" s="53">
        <v>8</v>
      </c>
      <c r="B166" s="32" t="s">
        <v>75</v>
      </c>
      <c r="C166" s="22"/>
      <c r="D166" s="23"/>
      <c r="E166" s="50"/>
      <c r="F166" s="24"/>
      <c r="G166" s="19"/>
      <c r="H166" s="19"/>
    </row>
    <row r="167" spans="1:12" s="20" customFormat="1" ht="12.75">
      <c r="A167" s="52" t="s">
        <v>37</v>
      </c>
      <c r="B167" s="34" t="s">
        <v>78</v>
      </c>
      <c r="C167" s="17"/>
      <c r="D167" s="10"/>
      <c r="E167" s="49"/>
      <c r="F167" s="12"/>
      <c r="G167" s="19"/>
      <c r="H167" s="19"/>
    </row>
    <row r="168" spans="1:12" s="20" customFormat="1" ht="235.5" customHeight="1">
      <c r="A168" s="52"/>
      <c r="B168" s="35" t="s">
        <v>137</v>
      </c>
      <c r="C168" s="17" t="s">
        <v>79</v>
      </c>
      <c r="D168" s="18">
        <v>1</v>
      </c>
      <c r="E168" s="49">
        <v>0</v>
      </c>
      <c r="F168" s="80">
        <f t="shared" ref="F168" si="36">ROUND(D168*E168,2)</f>
        <v>0</v>
      </c>
      <c r="G168" s="38"/>
      <c r="H168" s="38"/>
      <c r="I168" s="73"/>
      <c r="J168" s="73"/>
      <c r="K168" s="73"/>
      <c r="L168" s="73"/>
    </row>
    <row r="169" spans="1:12" s="20" customFormat="1" ht="12.75">
      <c r="A169" s="52"/>
      <c r="B169" s="35"/>
      <c r="C169" s="17"/>
      <c r="D169" s="18"/>
      <c r="E169" s="49"/>
      <c r="F169" s="12"/>
      <c r="G169" s="38"/>
      <c r="H169" s="38"/>
    </row>
    <row r="170" spans="1:12" s="20" customFormat="1" ht="12.75">
      <c r="A170" s="52" t="s">
        <v>38</v>
      </c>
      <c r="B170" s="34" t="s">
        <v>128</v>
      </c>
      <c r="C170" s="17"/>
      <c r="D170" s="10"/>
      <c r="E170" s="49"/>
      <c r="F170" s="12"/>
      <c r="G170" s="19"/>
      <c r="H170" s="19"/>
    </row>
    <row r="171" spans="1:12" s="20" customFormat="1" ht="63.75">
      <c r="A171" s="52"/>
      <c r="B171" s="35" t="s">
        <v>178</v>
      </c>
      <c r="C171" s="17" t="s">
        <v>79</v>
      </c>
      <c r="D171" s="18">
        <v>1</v>
      </c>
      <c r="E171" s="49">
        <v>0</v>
      </c>
      <c r="F171" s="80">
        <f t="shared" ref="F171" si="37">ROUND(D171*E171,2)</f>
        <v>0</v>
      </c>
      <c r="G171" s="38"/>
      <c r="H171" s="38"/>
      <c r="I171" s="73"/>
      <c r="J171" s="73"/>
      <c r="K171" s="73"/>
      <c r="L171" s="73"/>
    </row>
    <row r="172" spans="1:12" s="20" customFormat="1" ht="12.75">
      <c r="A172" s="52"/>
      <c r="B172" s="35"/>
      <c r="C172" s="17"/>
      <c r="D172" s="18"/>
      <c r="E172" s="49"/>
      <c r="F172" s="12"/>
      <c r="G172" s="38"/>
      <c r="H172" s="38"/>
    </row>
    <row r="173" spans="1:12" s="20" customFormat="1" ht="12.75">
      <c r="A173" s="52" t="s">
        <v>177</v>
      </c>
      <c r="B173" s="34" t="s">
        <v>80</v>
      </c>
      <c r="C173" s="17"/>
      <c r="D173" s="10"/>
      <c r="E173" s="49"/>
      <c r="F173" s="12"/>
      <c r="G173" s="19"/>
      <c r="H173" s="19"/>
    </row>
    <row r="174" spans="1:12" s="20" customFormat="1" ht="102">
      <c r="A174" s="52"/>
      <c r="B174" s="35" t="s">
        <v>82</v>
      </c>
      <c r="C174" s="17" t="s">
        <v>62</v>
      </c>
      <c r="D174" s="18">
        <v>8</v>
      </c>
      <c r="E174" s="49">
        <v>0</v>
      </c>
      <c r="F174" s="80">
        <f t="shared" ref="F174" si="38">ROUND(D174*E174,2)</f>
        <v>0</v>
      </c>
      <c r="G174" s="38"/>
      <c r="H174" s="38"/>
    </row>
    <row r="175" spans="1:12" s="20" customFormat="1" ht="12.75">
      <c r="A175" s="52"/>
      <c r="B175" s="35"/>
      <c r="C175" s="17"/>
      <c r="D175" s="18"/>
      <c r="E175" s="49"/>
      <c r="F175" s="12"/>
      <c r="G175" s="38"/>
      <c r="H175" s="38"/>
    </row>
    <row r="176" spans="1:12" s="20" customFormat="1" ht="12.75">
      <c r="A176" s="53"/>
      <c r="B176" s="82" t="s">
        <v>179</v>
      </c>
      <c r="C176" s="82"/>
      <c r="D176" s="82"/>
      <c r="E176" s="82"/>
      <c r="F176" s="21">
        <f>SUM(F167:F174)</f>
        <v>0</v>
      </c>
      <c r="G176" s="19"/>
      <c r="H176" s="19"/>
    </row>
    <row r="178" spans="1:6">
      <c r="A178" s="3"/>
      <c r="B178" s="16" t="s">
        <v>14</v>
      </c>
      <c r="C178" s="16"/>
      <c r="D178" s="16"/>
      <c r="E178" s="16"/>
      <c r="F178" s="16"/>
    </row>
    <row r="179" spans="1:6">
      <c r="A179" s="13"/>
      <c r="B179" s="1"/>
    </row>
    <row r="180" spans="1:6">
      <c r="A180" s="13">
        <v>1</v>
      </c>
      <c r="B180" s="1" t="s">
        <v>16</v>
      </c>
      <c r="F180" s="42">
        <f>F66</f>
        <v>0</v>
      </c>
    </row>
    <row r="181" spans="1:6">
      <c r="A181" s="13">
        <v>2</v>
      </c>
      <c r="B181" s="1" t="s">
        <v>60</v>
      </c>
      <c r="F181" s="42">
        <f>F97</f>
        <v>0</v>
      </c>
    </row>
    <row r="182" spans="1:6">
      <c r="A182" s="13">
        <v>3</v>
      </c>
      <c r="B182" s="15" t="s">
        <v>36</v>
      </c>
      <c r="F182" s="42">
        <f>F113</f>
        <v>0</v>
      </c>
    </row>
    <row r="183" spans="1:6">
      <c r="A183" s="13">
        <v>4</v>
      </c>
      <c r="B183" s="15" t="s">
        <v>39</v>
      </c>
      <c r="F183" s="42">
        <f>F122</f>
        <v>0</v>
      </c>
    </row>
    <row r="184" spans="1:6">
      <c r="A184" s="13">
        <v>5</v>
      </c>
      <c r="B184" s="15" t="s">
        <v>66</v>
      </c>
      <c r="F184" s="42">
        <f>F136</f>
        <v>0</v>
      </c>
    </row>
    <row r="185" spans="1:6">
      <c r="A185" s="13">
        <v>6</v>
      </c>
      <c r="B185" s="1" t="s">
        <v>68</v>
      </c>
      <c r="F185" s="42">
        <f>F156</f>
        <v>0</v>
      </c>
    </row>
    <row r="186" spans="1:6">
      <c r="A186" s="13">
        <v>7</v>
      </c>
      <c r="B186" s="15" t="s">
        <v>138</v>
      </c>
      <c r="F186" s="42">
        <f>F164</f>
        <v>0</v>
      </c>
    </row>
    <row r="187" spans="1:6">
      <c r="A187" s="13">
        <v>8</v>
      </c>
      <c r="B187" s="15" t="s">
        <v>75</v>
      </c>
      <c r="F187" s="42">
        <f>F176</f>
        <v>0</v>
      </c>
    </row>
    <row r="188" spans="1:6">
      <c r="A188" s="13"/>
      <c r="B188" s="15"/>
    </row>
    <row r="189" spans="1:6">
      <c r="A189" s="14"/>
      <c r="B189" s="7" t="s">
        <v>15</v>
      </c>
      <c r="C189" s="7"/>
      <c r="D189" s="7"/>
      <c r="E189" s="7"/>
      <c r="F189" s="59">
        <f>SUM(F180:F187)</f>
        <v>0</v>
      </c>
    </row>
    <row r="190" spans="1:6">
      <c r="A190" s="13"/>
      <c r="B190" s="2"/>
    </row>
  </sheetData>
  <mergeCells count="2">
    <mergeCell ref="B176:E176"/>
    <mergeCell ref="I15:L15"/>
  </mergeCells>
  <pageMargins left="0.70866141732283472" right="0.31496062992125984" top="1.3779527559055118" bottom="0.74803149606299213" header="0.31496062992125984" footer="0.31496062992125984"/>
  <pageSetup paperSize="9" fitToHeight="0" orientation="portrait" useFirstPageNumber="1" r:id="rId1"/>
  <headerFooter>
    <oddHeader xml:space="preserve">&amp;L&amp;G&amp;C
</oddHeader>
    <oddFooter>&amp;R&amp;"Arial Narrow,Regular"&amp;8&amp;P/&amp;N</oddFooter>
  </headerFooter>
  <rowBreaks count="15" manualBreakCount="15">
    <brk id="7" max="5" man="1"/>
    <brk id="21" max="5" man="1"/>
    <brk id="43" max="5" man="1"/>
    <brk id="54" max="5" man="1"/>
    <brk id="66" max="5" man="1"/>
    <brk id="71" max="5" man="1"/>
    <brk id="83" max="5" man="1"/>
    <brk id="97" max="5" man="1"/>
    <brk id="113" max="5" man="1"/>
    <brk id="137" max="5" man="1"/>
    <brk id="141" max="5" man="1"/>
    <brk id="146" max="5" man="1"/>
    <brk id="156" max="5" man="1"/>
    <brk id="165" max="5" man="1"/>
    <brk id="176" max="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radio Vukovar-sanacija pročelja</vt:lpstr>
      <vt:lpstr>'radio Vukovar-sanacija pročelja'!Ispis_naslova</vt:lpstr>
      <vt:lpstr>'radio Vukovar-sanacija pročelja'!Podrucje_ispisa</vt:lpstr>
    </vt:vector>
  </TitlesOfParts>
  <Company>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Željka Buško</dc:creator>
  <cp:lastModifiedBy>Tihomir Kedmenec</cp:lastModifiedBy>
  <cp:lastPrinted>2020-08-13T12:49:53Z</cp:lastPrinted>
  <dcterms:created xsi:type="dcterms:W3CDTF">2003-01-28T08:56:09Z</dcterms:created>
  <dcterms:modified xsi:type="dcterms:W3CDTF">2020-09-23T11:01:11Z</dcterms:modified>
</cp:coreProperties>
</file>